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FINANCIJSKI IZVJEŠTAJI\2025\"/>
    </mc:Choice>
  </mc:AlternateContent>
  <xr:revisionPtr revIDLastSave="0" documentId="13_ncr:1_{60B09871-9783-4803-8F0B-400EF4B08D0B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rashoda'!$B$1:$I$124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G9" i="7"/>
  <c r="F24" i="5"/>
  <c r="F6" i="5"/>
  <c r="J10" i="3"/>
  <c r="J11" i="3"/>
  <c r="J31" i="3"/>
  <c r="J12" i="3"/>
  <c r="J16" i="1"/>
  <c r="J15" i="1"/>
  <c r="J12" i="1"/>
  <c r="G26" i="1"/>
  <c r="G42" i="5"/>
  <c r="C28" i="5"/>
  <c r="C6" i="5"/>
  <c r="L25" i="3"/>
  <c r="G52" i="3"/>
  <c r="G51" i="3"/>
  <c r="G20" i="3"/>
  <c r="G11" i="3"/>
  <c r="K35" i="3" l="1"/>
  <c r="L35" i="3"/>
  <c r="K34" i="3"/>
  <c r="L34" i="3"/>
  <c r="L33" i="3"/>
  <c r="K106" i="3"/>
  <c r="K83" i="3"/>
  <c r="K82" i="3"/>
  <c r="L121" i="3"/>
  <c r="L97" i="3"/>
  <c r="K78" i="3"/>
  <c r="H43" i="5" l="1"/>
  <c r="H44" i="5"/>
  <c r="H45" i="5"/>
  <c r="H46" i="5"/>
  <c r="H47" i="5"/>
  <c r="H48" i="5"/>
  <c r="H49" i="5"/>
  <c r="G46" i="5"/>
  <c r="G47" i="5"/>
  <c r="G48" i="5"/>
  <c r="G49" i="5"/>
  <c r="G6" i="5"/>
  <c r="H20" i="5" l="1"/>
  <c r="H19" i="5"/>
  <c r="I14" i="7" l="1"/>
  <c r="I44" i="7"/>
  <c r="K128" i="3" l="1"/>
  <c r="L25" i="1" l="1"/>
  <c r="L24" i="1"/>
  <c r="K25" i="1"/>
  <c r="K26" i="1"/>
  <c r="K24" i="1"/>
  <c r="L12" i="1"/>
  <c r="L13" i="1"/>
  <c r="L14" i="1"/>
  <c r="L10" i="1"/>
  <c r="K12" i="1"/>
  <c r="K13" i="1"/>
  <c r="K14" i="1"/>
  <c r="K10" i="1"/>
  <c r="I15" i="7" l="1"/>
  <c r="I10" i="7" l="1"/>
  <c r="I11" i="7"/>
  <c r="I12" i="7"/>
  <c r="I13" i="7"/>
  <c r="I16" i="7"/>
  <c r="I19" i="7"/>
  <c r="I21" i="7"/>
  <c r="I40" i="7"/>
  <c r="I41" i="7"/>
  <c r="I42" i="7"/>
  <c r="I45" i="7"/>
  <c r="I52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6" i="7"/>
  <c r="I87" i="7"/>
  <c r="I88" i="7"/>
  <c r="I89" i="7"/>
  <c r="I90" i="7"/>
  <c r="I91" i="7"/>
  <c r="I92" i="7"/>
  <c r="I94" i="7"/>
  <c r="I96" i="7"/>
  <c r="I99" i="7"/>
  <c r="I100" i="7"/>
  <c r="I101" i="7"/>
  <c r="I102" i="7"/>
  <c r="I104" i="7"/>
  <c r="I105" i="7"/>
  <c r="I107" i="7"/>
  <c r="I108" i="7"/>
  <c r="I109" i="7"/>
  <c r="I114" i="7"/>
  <c r="I116" i="7"/>
  <c r="I121" i="7"/>
  <c r="I122" i="7"/>
  <c r="K16" i="1" l="1"/>
  <c r="L15" i="1"/>
  <c r="K15" i="1"/>
  <c r="H7" i="5"/>
  <c r="H8" i="5"/>
  <c r="H9" i="5"/>
  <c r="H10" i="5"/>
  <c r="H11" i="5"/>
  <c r="H12" i="5"/>
  <c r="H13" i="5"/>
  <c r="H14" i="5"/>
  <c r="H15" i="5"/>
  <c r="H16" i="5"/>
  <c r="H17" i="5"/>
  <c r="H1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3" i="5"/>
  <c r="G44" i="5"/>
  <c r="G45" i="5"/>
  <c r="L12" i="3"/>
  <c r="L20" i="3"/>
  <c r="L21" i="3"/>
  <c r="L22" i="3"/>
  <c r="L23" i="3"/>
  <c r="L24" i="3"/>
  <c r="L26" i="3"/>
  <c r="L27" i="3"/>
  <c r="L28" i="3"/>
  <c r="L29" i="3"/>
  <c r="L30" i="3"/>
  <c r="L31" i="3"/>
  <c r="L32" i="3"/>
  <c r="L36" i="3"/>
  <c r="L37" i="3"/>
  <c r="K13" i="3"/>
  <c r="K14" i="3"/>
  <c r="K15" i="3"/>
  <c r="K16" i="3"/>
  <c r="K17" i="3"/>
  <c r="K27" i="3"/>
  <c r="K28" i="3"/>
  <c r="K29" i="3"/>
  <c r="K30" i="3"/>
  <c r="K31" i="3"/>
  <c r="K32" i="3"/>
  <c r="K33" i="3"/>
  <c r="K36" i="3"/>
  <c r="K37" i="3"/>
  <c r="L11" i="3" l="1"/>
  <c r="I9" i="7"/>
  <c r="H6" i="5"/>
  <c r="K12" i="3"/>
  <c r="K11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9" i="3"/>
  <c r="L100" i="3"/>
  <c r="L101" i="3"/>
  <c r="L102" i="3"/>
  <c r="L103" i="3"/>
  <c r="L104" i="3"/>
  <c r="L109" i="3"/>
  <c r="L110" i="3"/>
  <c r="L112" i="3"/>
  <c r="L116" i="3"/>
  <c r="L117" i="3"/>
  <c r="L118" i="3"/>
  <c r="L119" i="3"/>
  <c r="L120" i="3"/>
  <c r="L122" i="3"/>
  <c r="L123" i="3"/>
  <c r="L124" i="3"/>
  <c r="L125" i="3"/>
  <c r="L127" i="3"/>
  <c r="L128" i="3"/>
  <c r="K54" i="3"/>
  <c r="K55" i="3"/>
  <c r="K56" i="3"/>
  <c r="K57" i="3"/>
  <c r="K58" i="3"/>
  <c r="K59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9" i="3"/>
  <c r="K80" i="3"/>
  <c r="K81" i="3"/>
  <c r="K84" i="3"/>
  <c r="K85" i="3"/>
  <c r="K86" i="3"/>
  <c r="K87" i="3"/>
  <c r="K91" i="3"/>
  <c r="K92" i="3"/>
  <c r="K93" i="3"/>
  <c r="K94" i="3"/>
  <c r="K101" i="3"/>
  <c r="K102" i="3"/>
  <c r="K103" i="3"/>
  <c r="K104" i="3"/>
  <c r="K105" i="3"/>
  <c r="K107" i="3"/>
  <c r="K109" i="3"/>
  <c r="K110" i="3"/>
  <c r="K112" i="3"/>
  <c r="K113" i="3"/>
  <c r="K116" i="3"/>
  <c r="K117" i="3"/>
  <c r="K119" i="3"/>
  <c r="K120" i="3"/>
  <c r="K123" i="3"/>
  <c r="K124" i="3"/>
  <c r="K125" i="3"/>
  <c r="K126" i="3"/>
  <c r="K127" i="3"/>
  <c r="L113" i="3"/>
  <c r="K60" i="3"/>
  <c r="H9" i="8"/>
  <c r="H8" i="8"/>
  <c r="G9" i="8"/>
  <c r="G8" i="8"/>
  <c r="G7" i="8"/>
  <c r="I110" i="7"/>
  <c r="I97" i="7"/>
  <c r="I43" i="7"/>
  <c r="I39" i="7"/>
  <c r="L52" i="3" l="1"/>
  <c r="I17" i="7"/>
  <c r="I18" i="7"/>
  <c r="I53" i="7"/>
  <c r="I54" i="7"/>
  <c r="I85" i="7"/>
  <c r="H7" i="8"/>
  <c r="G28" i="5"/>
  <c r="H28" i="5"/>
  <c r="K53" i="3"/>
  <c r="K10" i="3"/>
  <c r="L10" i="3"/>
  <c r="L108" i="3"/>
  <c r="K108" i="3"/>
  <c r="K52" i="3"/>
  <c r="L53" i="3"/>
  <c r="I38" i="7"/>
  <c r="I36" i="7" l="1"/>
  <c r="I37" i="7"/>
  <c r="L51" i="3"/>
  <c r="K51" i="3"/>
</calcChain>
</file>

<file path=xl/sharedStrings.xml><?xml version="1.0" encoding="utf-8"?>
<sst xmlns="http://schemas.openxmlformats.org/spreadsheetml/2006/main" count="486" uniqueCount="284">
  <si>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</si>
  <si>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</si>
  <si>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</si>
  <si>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</si>
  <si>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</si>
  <si>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</si>
  <si>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</si>
  <si>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</si>
  <si>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</si>
  <si>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</si>
  <si>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</si>
  <si>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</si>
  <si>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</si>
  <si>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</si>
  <si>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</si>
  <si>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</si>
  <si>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</si>
  <si>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</si>
  <si>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</si>
  <si>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</si>
  <si>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</si>
  <si>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</si>
  <si>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</si>
  <si>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</si>
  <si>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</si>
  <si>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</si>
  <si>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</si>
  <si>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</si>
  <si>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</si>
  <si>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</si>
  <si>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</si>
  <si>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</si>
  <si>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</si>
  <si>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</si>
  <si>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</si>
  <si>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</si>
  <si>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</si>
  <si>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</si>
  <si>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</si>
  <si>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</si>
  <si>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</si>
  <si>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</si>
  <si>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</si>
  <si>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</si>
  <si>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</si>
  <si>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</si>
  <si>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</si>
  <si>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</si>
  <si>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</si>
  <si>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</si>
  <si>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</si>
  <si>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</si>
  <si>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</si>
  <si>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</si>
  <si>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</si>
  <si>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</si>
  <si>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</si>
  <si>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</si>
  <si>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</si>
  <si>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</si>
  <si>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</si>
  <si>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</si>
  <si>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</si>
  <si>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</si>
  <si>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</si>
  <si>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</si>
  <si>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</si>
  <si>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</si>
  <si>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</si>
  <si>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</si>
  <si>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</si>
  <si>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</si>
  <si>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</si>
  <si>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</si>
  <si>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OSTVARENJE/IZVRŠENJE 
2022. </t>
  </si>
  <si>
    <t xml:space="preserve">OSTVARENJE/IZVRŠENJE 
2023. </t>
  </si>
  <si>
    <t>Iznosi u stupcu "OSTVARENJE/IZVRŠENJE 2022." preračunavaju se iz kuna u eure prema fiksnom tečaju konverzije (1 EUR=7,53450 kuna) i po pravilima za preračunavanje i zaokruživanje.</t>
  </si>
  <si>
    <t>Iznosi u stupcima "OSTVARENJE/IZVRŠENJE 2022." i "OSTVARENJE/IZVRŠENJE 2023." iskazuju se na dvije decimale. U stupcima u kojima se iskazuje plan iznosi se iskazuju isključivo bez decimala.</t>
  </si>
  <si>
    <t>Plavo obojane ćelije u stupcima 2-5 imaju upisane formule, u njih se podaci ne unose, nego se izračunavaju temeljem podataka unesenih u bijele ćelije.</t>
  </si>
  <si>
    <t>U stupcima 6 i 7 formule su unesene u sve ćelije (i plavo i bijelo obojane). Izračuni će se pojaviti s unosom podataka u stupce 2-5.</t>
  </si>
  <si>
    <t>JU PP BIOKOVO</t>
  </si>
  <si>
    <t xml:space="preserve">OPĆI PRIHODI I PRIMICI </t>
  </si>
  <si>
    <t>A779000</t>
  </si>
  <si>
    <t xml:space="preserve">ADMINISTRACIJA I UPRAVLJANJE </t>
  </si>
  <si>
    <t xml:space="preserve">IZVORI FINANCIRANJA </t>
  </si>
  <si>
    <t>UKUPNO</t>
  </si>
  <si>
    <t>IZVOR 1</t>
  </si>
  <si>
    <t>IZVOR 3</t>
  </si>
  <si>
    <t xml:space="preserve">VLASTITI PRIHODI </t>
  </si>
  <si>
    <t>IZVOR 4</t>
  </si>
  <si>
    <t>PRIHODI ZA POSEBNE NAMJENE</t>
  </si>
  <si>
    <t>IZVOR 5</t>
  </si>
  <si>
    <t>POMOĆI</t>
  </si>
  <si>
    <t>REZULATAT</t>
  </si>
  <si>
    <t>IZVOR 11</t>
  </si>
  <si>
    <t xml:space="preserve">RASHODI ZA ZAPOSLENE </t>
  </si>
  <si>
    <t>PLAĆE ZA REDOVAN RAD</t>
  </si>
  <si>
    <t xml:space="preserve">OSTALI RASHODI ZA ZAPOSLENE </t>
  </si>
  <si>
    <t>DOPRINOSI ZA OBVEZNO ZDRAVSTVENO OSIGURANJE</t>
  </si>
  <si>
    <t>Ostali rashodi za zaposlene</t>
  </si>
  <si>
    <t>Dopr.za obvezno zdravst.osig.</t>
  </si>
  <si>
    <t>MATERIJALNI RASHODI</t>
  </si>
  <si>
    <t>Naknade za prijevoz</t>
  </si>
  <si>
    <t>Uredski materijal</t>
  </si>
  <si>
    <t>Materijal i sirovine</t>
  </si>
  <si>
    <t>Energija</t>
  </si>
  <si>
    <t>Sitni inventar i autogume</t>
  </si>
  <si>
    <t>Usluge telefona,pošte</t>
  </si>
  <si>
    <t>Usluge tek. I inv. Održavanja</t>
  </si>
  <si>
    <t>Komunalne usluge</t>
  </si>
  <si>
    <t>Intelektualne i osobne usluge</t>
  </si>
  <si>
    <t>Računalne usluge</t>
  </si>
  <si>
    <t>Ostale usluge</t>
  </si>
  <si>
    <t>Financijski rashodi</t>
  </si>
  <si>
    <t>Bank.usluge i usl.plat.prometa</t>
  </si>
  <si>
    <t>A779047</t>
  </si>
  <si>
    <t>ADM. I UPR.(iz eviden. prihoda)</t>
  </si>
  <si>
    <t>Izvor 3</t>
  </si>
  <si>
    <t>Vlastiti prihodi</t>
  </si>
  <si>
    <t>Izvor 31</t>
  </si>
  <si>
    <t>Zakupnine i najamnine</t>
  </si>
  <si>
    <t>Izvor 4</t>
  </si>
  <si>
    <t>Prihodi posebne namjene</t>
  </si>
  <si>
    <t>Izvor 43</t>
  </si>
  <si>
    <t>Ostali prihodi za posebne namjene</t>
  </si>
  <si>
    <t>Stručno usavrša. Zaposlenika</t>
  </si>
  <si>
    <t>Materijal i dijelovi za tek.i inv.održ.</t>
  </si>
  <si>
    <t>Službena i radna odjeća i obuća</t>
  </si>
  <si>
    <t>Usluge prom. I informiranja</t>
  </si>
  <si>
    <t>Zdravstvene i veterin. Usluge</t>
  </si>
  <si>
    <t>Nakn.tr. Osobama izvan rad.odnosa</t>
  </si>
  <si>
    <t>Nakn.za rad predstavn. tijela</t>
  </si>
  <si>
    <t>Premije osiguranja</t>
  </si>
  <si>
    <t>Reprezentacija</t>
  </si>
  <si>
    <t>Članarine</t>
  </si>
  <si>
    <t>Pristojbe i naknade</t>
  </si>
  <si>
    <t>Troškovi sudskih postupaka</t>
  </si>
  <si>
    <t>Ost.nespom.rashodi poslovanja</t>
  </si>
  <si>
    <t>Zatezne kamate</t>
  </si>
  <si>
    <t>Pomoći dane u ino.i unutar opć.proračuna</t>
  </si>
  <si>
    <t>Tek.prijen.između pror.korisn.istog pror.</t>
  </si>
  <si>
    <t xml:space="preserve">Ostali rashodi  </t>
  </si>
  <si>
    <t>Tekuće donacije u novcu</t>
  </si>
  <si>
    <t>Tekuće donacije u naravi</t>
  </si>
  <si>
    <t>Kap.donacije neprofitnim org.</t>
  </si>
  <si>
    <t>Rashodi za nabavu neproiz.dugtrajne imovine</t>
  </si>
  <si>
    <t>Ostala prava</t>
  </si>
  <si>
    <t>Uredska oprema i namještaj</t>
  </si>
  <si>
    <t>Komunikacijska oprema</t>
  </si>
  <si>
    <t>Oprema za održav. i zaštitu</t>
  </si>
  <si>
    <t>Instrumenti,uređaji i strojevi</t>
  </si>
  <si>
    <t>Uređaji, strojevi i oprema za ost.namjene</t>
  </si>
  <si>
    <t>Prijevozna sredstva u cest.prometu</t>
  </si>
  <si>
    <t>Ulaganje u računal. Programe</t>
  </si>
  <si>
    <t>Umjet,literarna i znanst.djela</t>
  </si>
  <si>
    <t>Ost.nemater.proiz.imov</t>
  </si>
  <si>
    <t>Izvor 5</t>
  </si>
  <si>
    <t xml:space="preserve">Pomoći </t>
  </si>
  <si>
    <t>Izvor 52</t>
  </si>
  <si>
    <t>Ostale pomoći</t>
  </si>
  <si>
    <t>Ostali rashodi</t>
  </si>
  <si>
    <t>Kap.donacije iz EU sredstava</t>
  </si>
  <si>
    <t>K779040</t>
  </si>
  <si>
    <t>Operativni program konk. I kohezija, Prioritet 6-Povećanje privlačnosti…</t>
  </si>
  <si>
    <t xml:space="preserve">Izvor 5 </t>
  </si>
  <si>
    <t>Pomoći</t>
  </si>
  <si>
    <t>Izvor 56</t>
  </si>
  <si>
    <t>Fondovi EU</t>
  </si>
  <si>
    <t>Tekuće pomoći temeljem prijenosa EU sredstava</t>
  </si>
  <si>
    <t>Rashodi za nabavu proizv. dugotrajne imov</t>
  </si>
  <si>
    <t>K779053</t>
  </si>
  <si>
    <t>Operativni program konk. I kohezija (iz eviden.prihoda)</t>
  </si>
  <si>
    <t>Rashodi za nabavu neproizv.dugotr. imovine</t>
  </si>
  <si>
    <t>Pomoći od međun.org. Te instit. I tijela EU</t>
  </si>
  <si>
    <t>Tekuće donacije od međun.tijela i inst. EU</t>
  </si>
  <si>
    <t>Kapitalne pomoći institucija i tijela EU</t>
  </si>
  <si>
    <t>Pomoći od izvanproračunskih korisnika</t>
  </si>
  <si>
    <t xml:space="preserve">Kap. pomoći od ost.subjekata unutar op. proračuna </t>
  </si>
  <si>
    <t xml:space="preserve">Prijenosi između prorač.korisnika istog proračuna </t>
  </si>
  <si>
    <t>Tek. prijenosi između prorač.korisnika istog proračuna</t>
  </si>
  <si>
    <t>Kap.prijenosi između prorač.korisnika istog proračuna</t>
  </si>
  <si>
    <t>Prihodi od imovine</t>
  </si>
  <si>
    <t>Pihodi od financijske imovine</t>
  </si>
  <si>
    <t>Kamate na oročena sredstva i depozite po viđenju</t>
  </si>
  <si>
    <t>Prihodi od zateznih kamata</t>
  </si>
  <si>
    <t>Prihodi od upr. I adm. Prist.i prihodi po poseb.prop.</t>
  </si>
  <si>
    <t>Prihodi po posebnim propisima</t>
  </si>
  <si>
    <t>Ostali nespomenuti prihodi</t>
  </si>
  <si>
    <t>Prihodi od pruženih usluga</t>
  </si>
  <si>
    <t>Donacije od pr. I fiz.osoba izvan općeg proračuna</t>
  </si>
  <si>
    <t>Tekuće donacije</t>
  </si>
  <si>
    <t>Prihodi od nadležnog proračuna i od HZZO-a</t>
  </si>
  <si>
    <t>Prihodi iz nadl.pror. za finan.red.djelatn.</t>
  </si>
  <si>
    <t>Kazne, upravne mjere i ostali prihodi</t>
  </si>
  <si>
    <t>Kazne i upravne mjere</t>
  </si>
  <si>
    <t>Ostale kazne</t>
  </si>
  <si>
    <t>Doprinosi na plaće</t>
  </si>
  <si>
    <t>Doprinosi za obvezno zdravsteno osiguranje</t>
  </si>
  <si>
    <t>Naknade za prijevoz, za rad na terenu i odvojni život</t>
  </si>
  <si>
    <t>Stručno usavršavanje zaposlenika</t>
  </si>
  <si>
    <t>Rashodi za materijal i energiju</t>
  </si>
  <si>
    <t>Uredski materijal i ostali materijalni rashodi</t>
  </si>
  <si>
    <t xml:space="preserve">Materijal i dijelovi za tek. i invest. održavanje 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</si>
  <si>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</si>
  <si>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</si>
  <si>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</si>
  <si>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</si>
  <si>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</si>
  <si>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Zdravstvene i veterinarske usluge</t>
  </si>
  <si>
    <t>Naknade troškova osobama izvan radnog odnosa</t>
  </si>
  <si>
    <t>Ostali nespomenuti rashodi poslovanja</t>
  </si>
  <si>
    <t>Naknade za rad predstavničkih i izvršnih tijela i sl.</t>
  </si>
  <si>
    <t>Ostali financijski rashodi</t>
  </si>
  <si>
    <t>Bankarske usluge i usluge platnog prometa</t>
  </si>
  <si>
    <t>Pomoći dane u inozemstvo i unutar općeg proračuna</t>
  </si>
  <si>
    <t>Pomoći temeljem prijenosa EU sredstava</t>
  </si>
  <si>
    <t xml:space="preserve">Tekuće pomoći temeljem prijenosa EU sredstava </t>
  </si>
  <si>
    <t>Prijenosi između prorač. korisnika istog proračuna</t>
  </si>
  <si>
    <t>Tekući prijenosi između prorač.korisnika istog prorač.</t>
  </si>
  <si>
    <t xml:space="preserve">Ostali rashodi   </t>
  </si>
  <si>
    <t>Kapitale donacije</t>
  </si>
  <si>
    <t>Kapitalne donacije neprofitnim organizacijama</t>
  </si>
  <si>
    <t>Kapitalne donacije iz EU sredstava</t>
  </si>
  <si>
    <t>Nematerijalna imovina</t>
  </si>
  <si>
    <t>Rashodi za nabavu proizvedene dugotrajne imovine</t>
  </si>
  <si>
    <t>Građevinski objekti</t>
  </si>
  <si>
    <t>Ostali građevinski objekti</t>
  </si>
  <si>
    <t>Postrojenja i oprema</t>
  </si>
  <si>
    <t>Oprema za održavanje i zaštitu</t>
  </si>
  <si>
    <t>Instrumenti, uređaji i strojevi</t>
  </si>
  <si>
    <t>Uređaji, strojevi i oprema za ostale namjene</t>
  </si>
  <si>
    <t>Prijevozna sredstva</t>
  </si>
  <si>
    <t>Prijevozna sredstva u cestovnom prometu</t>
  </si>
  <si>
    <t>Nematerijalna proizvedena imovina</t>
  </si>
  <si>
    <t>Ulaganje u računalne programe</t>
  </si>
  <si>
    <t>Umjetnička, literarna i znanstvena djela</t>
  </si>
  <si>
    <t>Ostala nematerijalna proizvedena imovina</t>
  </si>
  <si>
    <t>6 Prihodi poslovanja</t>
  </si>
  <si>
    <t xml:space="preserve">  6 Prihodi poslovanja</t>
  </si>
  <si>
    <t>4 Prihodi posebne najmjene</t>
  </si>
  <si>
    <t>43 Ostali prihodi za posebne namjene</t>
  </si>
  <si>
    <t xml:space="preserve">6 Prihodi poslovanja </t>
  </si>
  <si>
    <t>5 Pomoći</t>
  </si>
  <si>
    <t>52 Ostale pomoći</t>
  </si>
  <si>
    <t>56 Fondovi EU</t>
  </si>
  <si>
    <t>6 Donacije</t>
  </si>
  <si>
    <t>61 Donacije</t>
  </si>
  <si>
    <t>1 Opći proračun</t>
  </si>
  <si>
    <t>3 Rashodi poslovanja</t>
  </si>
  <si>
    <t>4 Rashodi za nabavu nefinan.imovine</t>
  </si>
  <si>
    <t>0540 Zaštita bioraznolikosti i krajolika</t>
  </si>
  <si>
    <t>4 Rashodi za nabavu nefinan. Imovine</t>
  </si>
  <si>
    <t>TEKUĆI PLAN 2023.</t>
  </si>
  <si>
    <t xml:space="preserve">OSTVARENJE/ IZVRŠENJE 
2022. </t>
  </si>
  <si>
    <t xml:space="preserve">OSTVARENJE/ IZVRŠENJE 
2023. </t>
  </si>
  <si>
    <t>IZVORNI PLAN ILI REBALANS 2023.</t>
  </si>
  <si>
    <t>Sportska i glazbena oprema</t>
  </si>
  <si>
    <t xml:space="preserve">OSTVARENJE/ IZVRŠENJE 
01.01.-31.12.2024. </t>
  </si>
  <si>
    <t>IZVOR 6</t>
  </si>
  <si>
    <t>DONACIJE</t>
  </si>
  <si>
    <t>Licence</t>
  </si>
  <si>
    <t>Izvor 6</t>
  </si>
  <si>
    <t xml:space="preserve">Donacije </t>
  </si>
  <si>
    <t>Izvor 61</t>
  </si>
  <si>
    <t>Donacije</t>
  </si>
  <si>
    <t xml:space="preserve">6 Donacije </t>
  </si>
  <si>
    <t xml:space="preserve">  61 Donacije</t>
  </si>
  <si>
    <t xml:space="preserve">OSTVARENJE/IZVRŠENJE 
01.01.-31.12.2024. </t>
  </si>
  <si>
    <t>IZVORNI PLAN ILI REBALANS 2024.*</t>
  </si>
  <si>
    <t>TEKUĆI PLAN 2025.</t>
  </si>
  <si>
    <t xml:space="preserve">OSTVARENJE/ IZVRŠENJE 
01.01.-31.12.2025. </t>
  </si>
  <si>
    <t>OSTVARENJE/ IZVRŠENJE 
01.01.-31.12.2025.</t>
  </si>
  <si>
    <t>Pomoći proračunskim korisnicima iz proračuna koji im nije nadležan</t>
  </si>
  <si>
    <t>Kapitalne pomoći proračunskim korisnicima iz proračuna koji im nije nadređen</t>
  </si>
  <si>
    <t>TEKUĆI PLAN 2025.*</t>
  </si>
  <si>
    <t xml:space="preserve"> IZVRŠENJE 
01.01.-31.12.2025. </t>
  </si>
  <si>
    <t xml:space="preserve">OSTVARENJE/IZVRŠENJE 
01.01.-31.12.2025. </t>
  </si>
  <si>
    <t>REBALANS 2024.</t>
  </si>
  <si>
    <t>IZVRŠENJE FINANCIJSKOG PLANA PRORAČUNSKOG KORISNIKA DRŽAVNOG PRORAČUNA
ZA 2025. GODINU</t>
  </si>
  <si>
    <t>Prihodi od prodaje prijevoznih sredstava</t>
  </si>
  <si>
    <t xml:space="preserve">Prijevozna sredstva u cestovnom prometu </t>
  </si>
  <si>
    <t xml:space="preserve">7 Prihodi od nefinancijske imovine i naknade štete s osnova osiguranja </t>
  </si>
  <si>
    <t xml:space="preserve">71 Prihodi od nefinancijske imovine i naknade štete s osnova osiguranja </t>
  </si>
  <si>
    <t>7 Prihodi od prodaje nefinancijske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</si>
</sst>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3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3" fontId="5" fillId="2" borderId="3" xfId="0" applyNumberFormat="1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3" fillId="0" borderId="3" xfId="0" applyNumberFormat="1" applyFont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horizontal="right" wrapText="1"/>
    </xf>
    <xf numFmtId="4" fontId="5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vertical="center" wrapText="1"/>
    </xf>
    <xf numFmtId="0" fontId="14" fillId="0" borderId="3" xfId="0" quotePrefix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0" fillId="0" borderId="6" xfId="0" applyBorder="1"/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/>
    <xf numFmtId="0" fontId="21" fillId="0" borderId="1" xfId="0" applyFont="1" applyBorder="1"/>
    <xf numFmtId="3" fontId="19" fillId="2" borderId="3" xfId="0" applyNumberFormat="1" applyFont="1" applyFill="1" applyBorder="1" applyAlignment="1">
      <alignment horizontal="right"/>
    </xf>
    <xf numFmtId="3" fontId="0" fillId="0" borderId="3" xfId="0" applyNumberFormat="1" applyBorder="1"/>
    <xf numFmtId="3" fontId="19" fillId="2" borderId="4" xfId="0" applyNumberFormat="1" applyFont="1" applyFill="1" applyBorder="1" applyAlignment="1">
      <alignment horizontal="right"/>
    </xf>
    <xf numFmtId="0" fontId="22" fillId="0" borderId="3" xfId="0" applyFont="1" applyBorder="1"/>
    <xf numFmtId="0" fontId="23" fillId="0" borderId="3" xfId="0" applyFont="1" applyBorder="1"/>
    <xf numFmtId="3" fontId="21" fillId="0" borderId="3" xfId="0" applyNumberFormat="1" applyFont="1" applyBorder="1"/>
    <xf numFmtId="0" fontId="24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5" fillId="2" borderId="3" xfId="0" applyNumberFormat="1" applyFont="1" applyFill="1" applyBorder="1" applyAlignment="1">
      <alignment horizontal="right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 indent="1"/>
    </xf>
    <xf numFmtId="3" fontId="19" fillId="2" borderId="3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3" fontId="8" fillId="2" borderId="3" xfId="0" applyNumberFormat="1" applyFont="1" applyFill="1" applyBorder="1" applyAlignment="1">
      <alignment vertical="center" wrapText="1"/>
    </xf>
    <xf numFmtId="3" fontId="25" fillId="0" borderId="3" xfId="0" applyNumberFormat="1" applyFont="1" applyBorder="1"/>
    <xf numFmtId="3" fontId="23" fillId="0" borderId="3" xfId="0" applyNumberFormat="1" applyFont="1" applyBorder="1"/>
    <xf numFmtId="4" fontId="6" fillId="3" borderId="3" xfId="0" applyNumberFormat="1" applyFont="1" applyFill="1" applyBorder="1" applyAlignment="1">
      <alignment wrapText="1"/>
    </xf>
    <xf numFmtId="3" fontId="25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0" fillId="0" borderId="3" xfId="0" applyNumberFormat="1" applyBorder="1"/>
    <xf numFmtId="0" fontId="26" fillId="3" borderId="3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25" fillId="0" borderId="3" xfId="0" applyFont="1" applyBorder="1"/>
    <xf numFmtId="0" fontId="13" fillId="0" borderId="3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5" fillId="3" borderId="3" xfId="0" quotePrefix="1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3" fontId="28" fillId="0" borderId="3" xfId="0" applyNumberFormat="1" applyFont="1" applyBorder="1"/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W35"/>
  <sheetViews>
    <sheetView topLeftCell="B1" zoomScaleNormal="100" workbookViewId="0">
      <selection activeCell="I26" sqref="I26"/>
    </sheetView>
  </sheetViews>
  <sheetFormatPr defaultRowHeight="15" x14ac:dyDescent="0.25"/>
  <cols>
    <col min="6" max="10" width="25.28515625" customWidth="1"/>
    <col min="11" max="12" width="15.7109375" customWidth="1"/>
    <col min="13" max="13" width="3" customWidth="1"/>
  </cols>
  <sheetData>
    <row r="1" spans="2:13" ht="42" customHeight="1" x14ac:dyDescent="0.25">
      <c r="B1" s="124" t="s">
        <v>278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26"/>
    </row>
    <row r="2" spans="2:13" ht="18" customHeight="1" x14ac:dyDescent="0.25"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3"/>
    </row>
    <row r="3" spans="2:13" ht="15.75" customHeight="1" x14ac:dyDescent="0.25">
      <c r="B3" s="124" t="s">
        <v>12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25"/>
    </row>
    <row r="4" spans="2:13" ht="18" x14ac:dyDescent="0.25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4"/>
    </row>
    <row r="5" spans="2:13" ht="18" customHeight="1" x14ac:dyDescent="0.25">
      <c r="B5" s="124" t="s">
        <v>65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24"/>
    </row>
    <row r="6" spans="2:13" ht="18" customHeight="1" x14ac:dyDescent="0.25"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4"/>
    </row>
    <row r="7" spans="2:13" ht="18" customHeight="1" x14ac:dyDescent="0.25">
      <c r="B7" s="130" t="s">
        <v>73</v>
      </c>
      <c r="C7" s="130"/>
      <c r="D7" s="130"/>
      <c r="E7" s="130"/>
      <c r="F7" s="130"/>
      <c r="G7" s="47"/>
      <c r="H7" s="48"/>
      <c r="I7" s="48"/>
      <c r="J7" s="48"/>
      <c r="K7" s="49"/>
      <c r="L7" s="49"/>
    </row>
    <row r="8" spans="2:13" ht="25.5" x14ac:dyDescent="0.25">
      <c r="B8" s="119" t="s">
        <v>8</v>
      </c>
      <c r="C8" s="119"/>
      <c r="D8" s="119"/>
      <c r="E8" s="119"/>
      <c r="F8" s="119"/>
      <c r="G8" s="27" t="s">
        <v>267</v>
      </c>
      <c r="H8" s="27" t="s">
        <v>277</v>
      </c>
      <c r="I8" s="27" t="s">
        <v>269</v>
      </c>
      <c r="J8" s="27" t="s">
        <v>276</v>
      </c>
      <c r="K8" s="27" t="s">
        <v>30</v>
      </c>
      <c r="L8" s="27" t="s">
        <v>62</v>
      </c>
    </row>
    <row r="9" spans="2:13" x14ac:dyDescent="0.25">
      <c r="B9" s="127">
        <v>1</v>
      </c>
      <c r="C9" s="127"/>
      <c r="D9" s="127"/>
      <c r="E9" s="127"/>
      <c r="F9" s="128"/>
      <c r="G9" s="32">
        <v>2</v>
      </c>
      <c r="H9" s="31">
        <v>3</v>
      </c>
      <c r="I9" s="31">
        <v>4</v>
      </c>
      <c r="J9" s="31">
        <v>5</v>
      </c>
      <c r="K9" s="31" t="s">
        <v>45</v>
      </c>
      <c r="L9" s="31" t="s">
        <v>46</v>
      </c>
    </row>
    <row r="10" spans="2:13" x14ac:dyDescent="0.25">
      <c r="B10" s="118" t="s">
        <v>32</v>
      </c>
      <c r="C10" s="115"/>
      <c r="D10" s="115"/>
      <c r="E10" s="115"/>
      <c r="F10" s="111"/>
      <c r="G10" s="62">
        <v>1446218.96</v>
      </c>
      <c r="H10" s="17"/>
      <c r="I10" s="62">
        <v>1890027</v>
      </c>
      <c r="J10" s="62">
        <v>2364913.9500000002</v>
      </c>
      <c r="K10" s="56">
        <f>J10/G10*100</f>
        <v>163.52392102507082</v>
      </c>
      <c r="L10" s="56">
        <f>J10/I10*100</f>
        <v>125.12593470886925</v>
      </c>
    </row>
    <row r="11" spans="2:13" x14ac:dyDescent="0.25">
      <c r="B11" s="110" t="s">
        <v>31</v>
      </c>
      <c r="C11" s="111"/>
      <c r="D11" s="111"/>
      <c r="E11" s="111"/>
      <c r="F11" s="111"/>
      <c r="G11" s="17"/>
      <c r="H11" s="17"/>
      <c r="I11" s="17"/>
      <c r="J11" s="17">
        <v>240</v>
      </c>
      <c r="K11" s="56"/>
      <c r="L11" s="56"/>
    </row>
    <row r="12" spans="2:13" x14ac:dyDescent="0.25">
      <c r="B12" s="125" t="s">
        <v>0</v>
      </c>
      <c r="C12" s="113"/>
      <c r="D12" s="113"/>
      <c r="E12" s="113"/>
      <c r="F12" s="126"/>
      <c r="G12" s="52">
        <v>1446218.96</v>
      </c>
      <c r="H12" s="59"/>
      <c r="I12" s="52">
        <v>1890027</v>
      </c>
      <c r="J12" s="52">
        <f>J10+J11</f>
        <v>2365153.9500000002</v>
      </c>
      <c r="K12" s="56">
        <f t="shared" ref="K12:K16" si="0">J12/G12*100</f>
        <v>163.54051602255305</v>
      </c>
      <c r="L12" s="56">
        <f t="shared" ref="L12:L15" si="1">J12/I12*100</f>
        <v>125.13863294016436</v>
      </c>
    </row>
    <row r="13" spans="2:13" x14ac:dyDescent="0.25">
      <c r="B13" s="114" t="s">
        <v>33</v>
      </c>
      <c r="C13" s="115"/>
      <c r="D13" s="115"/>
      <c r="E13" s="115"/>
      <c r="F13" s="115"/>
      <c r="G13" s="62">
        <v>1224100.2</v>
      </c>
      <c r="H13" s="17"/>
      <c r="I13" s="62">
        <v>1635584</v>
      </c>
      <c r="J13" s="62">
        <v>1538961.06</v>
      </c>
      <c r="K13" s="56">
        <f t="shared" si="0"/>
        <v>125.72182081172767</v>
      </c>
      <c r="L13" s="56">
        <f t="shared" si="1"/>
        <v>94.092450158475501</v>
      </c>
    </row>
    <row r="14" spans="2:13" x14ac:dyDescent="0.25">
      <c r="B14" s="110" t="s">
        <v>34</v>
      </c>
      <c r="C14" s="111"/>
      <c r="D14" s="111"/>
      <c r="E14" s="111"/>
      <c r="F14" s="111"/>
      <c r="G14" s="62">
        <v>202109.43</v>
      </c>
      <c r="H14" s="17"/>
      <c r="I14" s="62">
        <v>254443</v>
      </c>
      <c r="J14" s="62">
        <v>136948.85</v>
      </c>
      <c r="K14" s="56">
        <f t="shared" si="0"/>
        <v>67.759752724056483</v>
      </c>
      <c r="L14" s="56">
        <f t="shared" si="1"/>
        <v>53.822997685139697</v>
      </c>
    </row>
    <row r="15" spans="2:13" x14ac:dyDescent="0.25">
      <c r="B15" s="18" t="s">
        <v>1</v>
      </c>
      <c r="C15" s="46"/>
      <c r="D15" s="46"/>
      <c r="E15" s="46"/>
      <c r="F15" s="46"/>
      <c r="G15" s="52">
        <v>1426209.63</v>
      </c>
      <c r="H15" s="59"/>
      <c r="I15" s="52">
        <v>1890027</v>
      </c>
      <c r="J15" s="52">
        <f>J13+J14</f>
        <v>1675909.9100000001</v>
      </c>
      <c r="K15" s="56">
        <f t="shared" si="0"/>
        <v>117.50796480037793</v>
      </c>
      <c r="L15" s="56">
        <f t="shared" si="1"/>
        <v>88.671215278935179</v>
      </c>
    </row>
    <row r="16" spans="2:13" x14ac:dyDescent="0.25">
      <c r="B16" s="112" t="s">
        <v>2</v>
      </c>
      <c r="C16" s="113"/>
      <c r="D16" s="113"/>
      <c r="E16" s="113"/>
      <c r="F16" s="113"/>
      <c r="G16" s="53">
        <v>20009.330000000002</v>
      </c>
      <c r="H16" s="60"/>
      <c r="I16" s="53">
        <v>0</v>
      </c>
      <c r="J16" s="53">
        <f>J12-J15</f>
        <v>689244.04</v>
      </c>
      <c r="K16" s="56">
        <f t="shared" si="0"/>
        <v>3444.6132879011939</v>
      </c>
      <c r="L16" s="56"/>
    </row>
    <row r="17" spans="1:49" ht="18" x14ac:dyDescent="0.25"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"/>
    </row>
    <row r="18" spans="1:49" ht="18" customHeight="1" x14ac:dyDescent="0.25">
      <c r="B18" s="129" t="s">
        <v>70</v>
      </c>
      <c r="C18" s="129"/>
      <c r="D18" s="129"/>
      <c r="E18" s="129"/>
      <c r="F18" s="129"/>
      <c r="G18" s="47"/>
      <c r="H18" s="48"/>
      <c r="I18" s="48"/>
      <c r="J18" s="48"/>
      <c r="K18" s="49"/>
      <c r="L18" s="49"/>
      <c r="M18" s="1"/>
    </row>
    <row r="19" spans="1:49" ht="25.5" x14ac:dyDescent="0.25">
      <c r="B19" s="119" t="s">
        <v>8</v>
      </c>
      <c r="C19" s="119"/>
      <c r="D19" s="119"/>
      <c r="E19" s="119"/>
      <c r="F19" s="119"/>
      <c r="G19" s="27" t="s">
        <v>267</v>
      </c>
      <c r="H19" s="27" t="s">
        <v>277</v>
      </c>
      <c r="I19" s="27" t="s">
        <v>269</v>
      </c>
      <c r="J19" s="27" t="s">
        <v>276</v>
      </c>
      <c r="K19" s="2" t="s">
        <v>30</v>
      </c>
      <c r="L19" s="2" t="s">
        <v>62</v>
      </c>
    </row>
    <row r="20" spans="1:49" x14ac:dyDescent="0.25">
      <c r="B20" s="120">
        <v>1</v>
      </c>
      <c r="C20" s="121"/>
      <c r="D20" s="121"/>
      <c r="E20" s="121"/>
      <c r="F20" s="121"/>
      <c r="G20" s="64">
        <v>2</v>
      </c>
      <c r="H20" s="31">
        <v>3</v>
      </c>
      <c r="I20" s="31">
        <v>4</v>
      </c>
      <c r="J20" s="31">
        <v>5</v>
      </c>
      <c r="K20" s="31" t="s">
        <v>45</v>
      </c>
      <c r="L20" s="31" t="s">
        <v>46</v>
      </c>
    </row>
    <row r="21" spans="1:49" ht="15.75" customHeight="1" x14ac:dyDescent="0.25">
      <c r="B21" s="118" t="s">
        <v>35</v>
      </c>
      <c r="C21" s="122"/>
      <c r="D21" s="122"/>
      <c r="E21" s="122"/>
      <c r="F21" s="122"/>
      <c r="G21" s="100">
        <v>0</v>
      </c>
      <c r="H21" s="62"/>
      <c r="I21" s="62"/>
      <c r="J21" s="62"/>
      <c r="K21" s="56">
        <v>0</v>
      </c>
      <c r="L21" s="56">
        <v>0</v>
      </c>
    </row>
    <row r="22" spans="1:49" x14ac:dyDescent="0.25">
      <c r="B22" s="118" t="s">
        <v>36</v>
      </c>
      <c r="C22" s="115"/>
      <c r="D22" s="115"/>
      <c r="E22" s="115"/>
      <c r="F22" s="115"/>
      <c r="G22" s="63">
        <v>0</v>
      </c>
      <c r="H22" s="62"/>
      <c r="I22" s="62"/>
      <c r="J22" s="62"/>
      <c r="K22" s="56">
        <v>0</v>
      </c>
      <c r="L22" s="56">
        <v>0</v>
      </c>
    </row>
    <row r="23" spans="1:49" ht="15" customHeight="1" x14ac:dyDescent="0.25">
      <c r="B23" s="116" t="s">
        <v>63</v>
      </c>
      <c r="C23" s="117"/>
      <c r="D23" s="117"/>
      <c r="E23" s="117"/>
      <c r="F23" s="117"/>
      <c r="G23" s="52">
        <v>0</v>
      </c>
      <c r="H23" s="52"/>
      <c r="I23" s="52"/>
      <c r="J23" s="52"/>
      <c r="K23" s="57">
        <v>0</v>
      </c>
      <c r="L23" s="61">
        <v>0</v>
      </c>
    </row>
    <row r="24" spans="1:49" s="35" customFormat="1" ht="15" customHeight="1" x14ac:dyDescent="0.25">
      <c r="A24"/>
      <c r="B24" s="118" t="s">
        <v>18</v>
      </c>
      <c r="C24" s="115"/>
      <c r="D24" s="115"/>
      <c r="E24" s="115"/>
      <c r="F24" s="115"/>
      <c r="G24" s="62">
        <v>1408255.32</v>
      </c>
      <c r="H24" s="62"/>
      <c r="I24" s="62">
        <v>1408255.32</v>
      </c>
      <c r="J24" s="62">
        <v>1428264.55</v>
      </c>
      <c r="K24" s="58">
        <f>J24/G24*100</f>
        <v>101.4208524346281</v>
      </c>
      <c r="L24" s="58">
        <f>J24/I24*100</f>
        <v>101.4208524346281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5" customFormat="1" ht="15" customHeight="1" x14ac:dyDescent="0.25">
      <c r="A25"/>
      <c r="B25" s="118" t="s">
        <v>69</v>
      </c>
      <c r="C25" s="115"/>
      <c r="D25" s="115"/>
      <c r="E25" s="115"/>
      <c r="F25" s="115"/>
      <c r="G25" s="62">
        <v>-1428264.65</v>
      </c>
      <c r="H25" s="62"/>
      <c r="I25" s="62">
        <v>-1408255.32</v>
      </c>
      <c r="J25" s="62">
        <v>-2117508.59</v>
      </c>
      <c r="K25" s="58">
        <f>J25/G25*100</f>
        <v>148.25743884370448</v>
      </c>
      <c r="L25" s="58">
        <f>J25/I25*100</f>
        <v>150.36396880077115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5" customFormat="1" x14ac:dyDescent="0.25">
      <c r="A26" s="44"/>
      <c r="B26" s="116" t="s">
        <v>71</v>
      </c>
      <c r="C26" s="117"/>
      <c r="D26" s="117"/>
      <c r="E26" s="117"/>
      <c r="F26" s="117"/>
      <c r="G26" s="52">
        <f>G24+G25</f>
        <v>-20009.329999999842</v>
      </c>
      <c r="H26" s="52"/>
      <c r="I26" s="52"/>
      <c r="J26" s="52">
        <v>-689244.04</v>
      </c>
      <c r="K26" s="58">
        <f>J26/G26*100</f>
        <v>3444.6132879012216</v>
      </c>
      <c r="L26" s="58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</row>
    <row r="27" spans="1:49" x14ac:dyDescent="0.25">
      <c r="B27" s="108" t="s">
        <v>72</v>
      </c>
      <c r="C27" s="108"/>
      <c r="D27" s="108"/>
      <c r="E27" s="108"/>
      <c r="F27" s="109"/>
      <c r="G27" s="95"/>
      <c r="H27" s="95"/>
      <c r="I27" s="95"/>
      <c r="J27" s="95"/>
      <c r="K27" s="58"/>
      <c r="L27" s="95"/>
    </row>
    <row r="28" spans="1:49" x14ac:dyDescent="0.25">
      <c r="G28" s="55"/>
      <c r="H28" s="55"/>
      <c r="I28" s="55"/>
      <c r="J28" s="55"/>
      <c r="K28" s="55"/>
      <c r="L28" s="55"/>
    </row>
    <row r="29" spans="1:49" x14ac:dyDescent="0.25">
      <c r="B29" s="29"/>
      <c r="C29" s="29"/>
      <c r="D29" s="29"/>
      <c r="E29" s="29"/>
      <c r="F29" s="29"/>
    </row>
    <row r="30" spans="1:49" ht="15" customHeight="1" x14ac:dyDescent="0.25">
      <c r="B30" s="91" t="s">
        <v>76</v>
      </c>
      <c r="C30" s="91"/>
      <c r="D30" s="91"/>
      <c r="E30" s="91"/>
      <c r="F30" s="91"/>
    </row>
    <row r="31" spans="1:49" ht="15" customHeight="1" x14ac:dyDescent="0.25">
      <c r="B31" s="90" t="s">
        <v>77</v>
      </c>
      <c r="C31" s="90"/>
      <c r="D31" s="90"/>
      <c r="E31" s="90"/>
      <c r="F31" s="90"/>
    </row>
    <row r="32" spans="1:49" ht="15" customHeight="1" x14ac:dyDescent="0.25">
      <c r="B32" s="54" t="s">
        <v>78</v>
      </c>
      <c r="C32" s="54"/>
      <c r="D32" s="54"/>
      <c r="E32" s="54"/>
      <c r="F32" s="54"/>
    </row>
    <row r="33" spans="2:6" x14ac:dyDescent="0.25">
      <c r="B33" s="54" t="s">
        <v>79</v>
      </c>
      <c r="C33" s="54"/>
      <c r="D33" s="54"/>
      <c r="E33" s="54"/>
      <c r="F33" s="54"/>
    </row>
    <row r="34" spans="2:6" ht="15" customHeight="1" x14ac:dyDescent="0.25">
      <c r="B34" s="55"/>
      <c r="C34" s="55"/>
      <c r="D34" s="55"/>
      <c r="E34" s="55"/>
      <c r="F34" s="55"/>
    </row>
    <row r="35" spans="2:6" x14ac:dyDescent="0.25">
      <c r="B35" s="55"/>
      <c r="C35" s="55"/>
      <c r="D35" s="55"/>
      <c r="E35" s="55"/>
      <c r="F35" s="55"/>
    </row>
  </sheetData>
  <mergeCells count="26">
    <mergeCell ref="B1:L1"/>
    <mergeCell ref="B12:F12"/>
    <mergeCell ref="B22:F22"/>
    <mergeCell ref="B10:F10"/>
    <mergeCell ref="B11:F11"/>
    <mergeCell ref="B8:F8"/>
    <mergeCell ref="B9:F9"/>
    <mergeCell ref="B18:F18"/>
    <mergeCell ref="B7:F7"/>
    <mergeCell ref="B2:L2"/>
    <mergeCell ref="B4:L4"/>
    <mergeCell ref="B6:L6"/>
    <mergeCell ref="B5:L5"/>
    <mergeCell ref="B3:L3"/>
    <mergeCell ref="B27:F27"/>
    <mergeCell ref="B14:F14"/>
    <mergeCell ref="B16:F16"/>
    <mergeCell ref="B13:F13"/>
    <mergeCell ref="B26:F26"/>
    <mergeCell ref="B23:F23"/>
    <mergeCell ref="B24:F24"/>
    <mergeCell ref="B25:F25"/>
    <mergeCell ref="B19:F19"/>
    <mergeCell ref="B20:F20"/>
    <mergeCell ref="B21:F21"/>
    <mergeCell ref="B17:L1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1:L129"/>
  <sheetViews>
    <sheetView topLeftCell="A16" zoomScale="90" zoomScaleNormal="90" workbookViewId="0">
      <selection activeCell="J42" sqref="J4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9.140625" customWidth="1"/>
    <col min="7" max="10" width="25.28515625" customWidth="1"/>
    <col min="11" max="12" width="15.7109375" customWidth="1"/>
  </cols>
  <sheetData>
    <row r="1" spans="2:12" ht="18" x14ac:dyDescent="0.25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2" ht="15.75" customHeight="1" x14ac:dyDescent="0.25">
      <c r="B2" s="124" t="s">
        <v>12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12" ht="18" x14ac:dyDescent="0.25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2:12" ht="15.75" customHeight="1" x14ac:dyDescent="0.25">
      <c r="B4" s="124" t="s">
        <v>67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12" ht="18" x14ac:dyDescent="0.25"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2:12" ht="15.75" customHeight="1" x14ac:dyDescent="0.25">
      <c r="B6" s="124" t="s">
        <v>47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2:12" ht="18" x14ac:dyDescent="0.25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2:12" ht="45" customHeight="1" x14ac:dyDescent="0.25">
      <c r="B8" s="135" t="s">
        <v>8</v>
      </c>
      <c r="C8" s="136"/>
      <c r="D8" s="136"/>
      <c r="E8" s="136"/>
      <c r="F8" s="137"/>
      <c r="G8" s="34" t="s">
        <v>257</v>
      </c>
      <c r="H8" s="34" t="s">
        <v>268</v>
      </c>
      <c r="I8" s="34" t="s">
        <v>269</v>
      </c>
      <c r="J8" s="34" t="s">
        <v>270</v>
      </c>
      <c r="K8" s="34" t="s">
        <v>30</v>
      </c>
      <c r="L8" s="34" t="s">
        <v>62</v>
      </c>
    </row>
    <row r="9" spans="2:12" x14ac:dyDescent="0.25">
      <c r="B9" s="132">
        <v>1</v>
      </c>
      <c r="C9" s="133"/>
      <c r="D9" s="133"/>
      <c r="E9" s="133"/>
      <c r="F9" s="134"/>
      <c r="G9" s="36">
        <v>2</v>
      </c>
      <c r="H9" s="36">
        <v>3</v>
      </c>
      <c r="I9" s="36">
        <v>4</v>
      </c>
      <c r="J9" s="36">
        <v>5</v>
      </c>
      <c r="K9" s="36" t="s">
        <v>45</v>
      </c>
      <c r="L9" s="36" t="s">
        <v>46</v>
      </c>
    </row>
    <row r="10" spans="2:12" x14ac:dyDescent="0.25">
      <c r="B10" s="7"/>
      <c r="C10" s="7"/>
      <c r="D10" s="7"/>
      <c r="E10" s="7"/>
      <c r="F10" s="7" t="s">
        <v>61</v>
      </c>
      <c r="G10" s="85">
        <v>1446218.96</v>
      </c>
      <c r="H10" s="84"/>
      <c r="I10" s="84">
        <v>1890027</v>
      </c>
      <c r="J10" s="85">
        <f>J11+J42</f>
        <v>2365153.9500000002</v>
      </c>
      <c r="K10" s="85">
        <f>J10/G10*100</f>
        <v>163.54051602255305</v>
      </c>
      <c r="L10" s="85">
        <f>J10/I10*100</f>
        <v>125.13863294016436</v>
      </c>
    </row>
    <row r="11" spans="2:12" x14ac:dyDescent="0.25">
      <c r="B11" s="7">
        <v>6</v>
      </c>
      <c r="C11" s="7"/>
      <c r="D11" s="7"/>
      <c r="E11" s="7"/>
      <c r="F11" s="7" t="s">
        <v>3</v>
      </c>
      <c r="G11" s="33">
        <f>G12+G23+G27+G30+G36</f>
        <v>1446218.96</v>
      </c>
      <c r="H11" s="33"/>
      <c r="I11" s="33">
        <v>1890027</v>
      </c>
      <c r="J11" s="33">
        <f>J12+J23+J27+J30+J36+J39</f>
        <v>2364913.9500000002</v>
      </c>
      <c r="K11" s="85">
        <f t="shared" ref="K11:K37" si="0">J11/G11*100</f>
        <v>163.52392102507082</v>
      </c>
      <c r="L11" s="85">
        <f t="shared" ref="L11:L37" si="1">J11/I11*100</f>
        <v>125.12593470886925</v>
      </c>
    </row>
    <row r="12" spans="2:12" ht="25.5" x14ac:dyDescent="0.25">
      <c r="B12" s="7"/>
      <c r="C12" s="7">
        <v>63</v>
      </c>
      <c r="D12" s="7"/>
      <c r="E12" s="7"/>
      <c r="F12" s="7" t="s">
        <v>16</v>
      </c>
      <c r="G12" s="85">
        <v>13313.8</v>
      </c>
      <c r="H12" s="84"/>
      <c r="I12" s="84">
        <v>120000</v>
      </c>
      <c r="J12" s="85">
        <f>J16+J18+J20</f>
        <v>112370.25</v>
      </c>
      <c r="K12" s="85">
        <f t="shared" si="0"/>
        <v>844.01335456443701</v>
      </c>
      <c r="L12" s="85">
        <f t="shared" si="1"/>
        <v>93.641874999999999</v>
      </c>
    </row>
    <row r="13" spans="2:12" x14ac:dyDescent="0.25">
      <c r="B13" s="7"/>
      <c r="C13" s="11"/>
      <c r="D13" s="11">
        <v>632</v>
      </c>
      <c r="E13" s="11"/>
      <c r="F13" s="11" t="s">
        <v>173</v>
      </c>
      <c r="G13" s="77"/>
      <c r="H13" s="5"/>
      <c r="I13" s="5"/>
      <c r="J13" s="77"/>
      <c r="K13" s="85" t="e">
        <f t="shared" si="0"/>
        <v>#DIV/0!</v>
      </c>
      <c r="L13" s="85"/>
    </row>
    <row r="14" spans="2:12" x14ac:dyDescent="0.25">
      <c r="B14" s="7"/>
      <c r="C14" s="11"/>
      <c r="D14" s="11"/>
      <c r="E14" s="11">
        <v>6323</v>
      </c>
      <c r="F14" s="11" t="s">
        <v>174</v>
      </c>
      <c r="G14" s="77"/>
      <c r="H14" s="5"/>
      <c r="I14" s="5"/>
      <c r="J14" s="77"/>
      <c r="K14" s="85" t="e">
        <f t="shared" si="0"/>
        <v>#DIV/0!</v>
      </c>
      <c r="L14" s="85"/>
    </row>
    <row r="15" spans="2:12" x14ac:dyDescent="0.25">
      <c r="B15" s="7"/>
      <c r="C15" s="11"/>
      <c r="D15" s="11"/>
      <c r="E15" s="11">
        <v>6324</v>
      </c>
      <c r="F15" s="11" t="s">
        <v>175</v>
      </c>
      <c r="G15" s="77"/>
      <c r="H15" s="5"/>
      <c r="I15" s="5"/>
      <c r="J15" s="77"/>
      <c r="K15" s="85" t="e">
        <f t="shared" si="0"/>
        <v>#DIV/0!</v>
      </c>
      <c r="L15" s="85"/>
    </row>
    <row r="16" spans="2:12" x14ac:dyDescent="0.25">
      <c r="B16" s="8"/>
      <c r="C16" s="8"/>
      <c r="D16" s="8">
        <v>634</v>
      </c>
      <c r="E16" s="8"/>
      <c r="F16" s="8" t="s">
        <v>176</v>
      </c>
      <c r="G16" s="77"/>
      <c r="H16" s="5"/>
      <c r="I16" s="84">
        <v>20000</v>
      </c>
      <c r="J16" s="85">
        <v>39970.25</v>
      </c>
      <c r="K16" s="85" t="e">
        <f t="shared" si="0"/>
        <v>#DIV/0!</v>
      </c>
      <c r="L16" s="85"/>
    </row>
    <row r="17" spans="2:12" x14ac:dyDescent="0.25">
      <c r="B17" s="8"/>
      <c r="C17" s="8"/>
      <c r="D17" s="8"/>
      <c r="E17" s="8">
        <v>6342</v>
      </c>
      <c r="F17" s="8" t="s">
        <v>177</v>
      </c>
      <c r="G17" s="77"/>
      <c r="H17" s="5"/>
      <c r="I17" s="5">
        <v>20000</v>
      </c>
      <c r="J17" s="77">
        <v>39970.25</v>
      </c>
      <c r="K17" s="85" t="e">
        <f t="shared" si="0"/>
        <v>#DIV/0!</v>
      </c>
      <c r="L17" s="85"/>
    </row>
    <row r="18" spans="2:12" ht="30" customHeight="1" x14ac:dyDescent="0.25">
      <c r="B18" s="8"/>
      <c r="C18" s="8"/>
      <c r="D18" s="8">
        <v>636</v>
      </c>
      <c r="E18" s="8"/>
      <c r="F18" s="23" t="s">
        <v>272</v>
      </c>
      <c r="G18" s="77"/>
      <c r="H18" s="5"/>
      <c r="I18" s="5"/>
      <c r="J18" s="85">
        <v>5000</v>
      </c>
      <c r="K18" s="85"/>
      <c r="L18" s="85"/>
    </row>
    <row r="19" spans="2:12" ht="30" customHeight="1" x14ac:dyDescent="0.25">
      <c r="B19" s="8"/>
      <c r="C19" s="8"/>
      <c r="D19" s="8"/>
      <c r="E19" s="8">
        <v>6362</v>
      </c>
      <c r="F19" s="23" t="s">
        <v>273</v>
      </c>
      <c r="G19" s="77"/>
      <c r="H19" s="5"/>
      <c r="I19" s="5"/>
      <c r="J19" s="77">
        <v>5000</v>
      </c>
      <c r="K19" s="85"/>
      <c r="L19" s="85"/>
    </row>
    <row r="20" spans="2:12" x14ac:dyDescent="0.25">
      <c r="B20" s="8"/>
      <c r="C20" s="8"/>
      <c r="D20" s="8">
        <v>639</v>
      </c>
      <c r="E20" s="8"/>
      <c r="F20" s="8" t="s">
        <v>178</v>
      </c>
      <c r="G20" s="77">
        <f>G21+G22</f>
        <v>13313.8</v>
      </c>
      <c r="H20" s="5"/>
      <c r="I20" s="84">
        <v>100000</v>
      </c>
      <c r="J20" s="85">
        <v>67400</v>
      </c>
      <c r="K20" s="85"/>
      <c r="L20" s="85">
        <f t="shared" si="1"/>
        <v>67.400000000000006</v>
      </c>
    </row>
    <row r="21" spans="2:12" x14ac:dyDescent="0.25">
      <c r="B21" s="8"/>
      <c r="C21" s="8"/>
      <c r="D21" s="8"/>
      <c r="E21" s="8">
        <v>6391</v>
      </c>
      <c r="F21" s="8" t="s">
        <v>179</v>
      </c>
      <c r="G21" s="77">
        <v>9757.6</v>
      </c>
      <c r="H21" s="5"/>
      <c r="I21" s="5">
        <v>50000</v>
      </c>
      <c r="J21" s="77">
        <v>67400</v>
      </c>
      <c r="K21" s="85"/>
      <c r="L21" s="85">
        <f t="shared" si="1"/>
        <v>134.80000000000001</v>
      </c>
    </row>
    <row r="22" spans="2:12" x14ac:dyDescent="0.25">
      <c r="B22" s="8"/>
      <c r="C22" s="8"/>
      <c r="D22" s="8"/>
      <c r="E22" s="8">
        <v>6392</v>
      </c>
      <c r="F22" s="8" t="s">
        <v>180</v>
      </c>
      <c r="G22" s="77">
        <v>3556.2</v>
      </c>
      <c r="H22" s="5"/>
      <c r="I22" s="5">
        <v>50000</v>
      </c>
      <c r="J22" s="77"/>
      <c r="K22" s="85"/>
      <c r="L22" s="85">
        <f t="shared" si="1"/>
        <v>0</v>
      </c>
    </row>
    <row r="23" spans="2:12" ht="30.75" customHeight="1" x14ac:dyDescent="0.25">
      <c r="B23" s="16"/>
      <c r="C23" s="16">
        <v>64</v>
      </c>
      <c r="D23" s="16"/>
      <c r="E23" s="16"/>
      <c r="F23" s="16" t="s">
        <v>181</v>
      </c>
      <c r="G23" s="97">
        <v>14.47</v>
      </c>
      <c r="H23" s="84"/>
      <c r="I23" s="84">
        <v>10</v>
      </c>
      <c r="J23" s="97">
        <v>17.61</v>
      </c>
      <c r="K23" s="85"/>
      <c r="L23" s="85">
        <f t="shared" si="1"/>
        <v>176.1</v>
      </c>
    </row>
    <row r="24" spans="2:12" x14ac:dyDescent="0.25">
      <c r="B24" s="8"/>
      <c r="C24" s="8"/>
      <c r="D24" s="8">
        <v>641</v>
      </c>
      <c r="E24" s="8"/>
      <c r="F24" s="8" t="s">
        <v>182</v>
      </c>
      <c r="G24" s="98">
        <v>14.47</v>
      </c>
      <c r="H24" s="5"/>
      <c r="I24" s="5">
        <v>10</v>
      </c>
      <c r="J24" s="98">
        <v>17.61</v>
      </c>
      <c r="K24" s="85"/>
      <c r="L24" s="85">
        <f t="shared" si="1"/>
        <v>176.1</v>
      </c>
    </row>
    <row r="25" spans="2:12" x14ac:dyDescent="0.25">
      <c r="B25" s="8"/>
      <c r="C25" s="8"/>
      <c r="D25" s="8"/>
      <c r="E25" s="8">
        <v>6413</v>
      </c>
      <c r="F25" s="8" t="s">
        <v>183</v>
      </c>
      <c r="G25" s="98">
        <v>14.47</v>
      </c>
      <c r="H25" s="5"/>
      <c r="I25" s="5">
        <v>10</v>
      </c>
      <c r="J25" s="98">
        <v>17.61</v>
      </c>
      <c r="K25" s="85"/>
      <c r="L25" s="85">
        <f t="shared" si="1"/>
        <v>176.1</v>
      </c>
    </row>
    <row r="26" spans="2:12" x14ac:dyDescent="0.25">
      <c r="B26" s="8"/>
      <c r="C26" s="8"/>
      <c r="D26" s="9"/>
      <c r="E26" s="9">
        <v>6414</v>
      </c>
      <c r="F26" s="9" t="s">
        <v>184</v>
      </c>
      <c r="G26" s="77"/>
      <c r="H26" s="5"/>
      <c r="I26" s="5"/>
      <c r="J26" s="77"/>
      <c r="K26" s="85"/>
      <c r="L26" s="85" t="e">
        <f t="shared" si="1"/>
        <v>#DIV/0!</v>
      </c>
    </row>
    <row r="27" spans="2:12" x14ac:dyDescent="0.25">
      <c r="B27" s="16"/>
      <c r="C27" s="16">
        <v>65</v>
      </c>
      <c r="D27" s="82"/>
      <c r="E27" s="82"/>
      <c r="F27" s="82" t="s">
        <v>185</v>
      </c>
      <c r="G27" s="85">
        <v>1112237.1200000001</v>
      </c>
      <c r="H27" s="84"/>
      <c r="I27" s="84">
        <v>1500000</v>
      </c>
      <c r="J27" s="85">
        <v>1956507.45</v>
      </c>
      <c r="K27" s="85">
        <f t="shared" si="0"/>
        <v>175.90740452899104</v>
      </c>
      <c r="L27" s="85">
        <f t="shared" si="1"/>
        <v>130.43383</v>
      </c>
    </row>
    <row r="28" spans="2:12" x14ac:dyDescent="0.25">
      <c r="B28" s="8"/>
      <c r="C28" s="8"/>
      <c r="D28" s="9">
        <v>652</v>
      </c>
      <c r="E28" s="9"/>
      <c r="F28" s="9" t="s">
        <v>186</v>
      </c>
      <c r="G28" s="77">
        <v>1112237.1200000001</v>
      </c>
      <c r="H28" s="5"/>
      <c r="I28" s="5">
        <v>1500000</v>
      </c>
      <c r="J28" s="77">
        <v>1956507.45</v>
      </c>
      <c r="K28" s="85">
        <f t="shared" si="0"/>
        <v>175.90740452899104</v>
      </c>
      <c r="L28" s="85">
        <f t="shared" si="1"/>
        <v>130.43383</v>
      </c>
    </row>
    <row r="29" spans="2:12" x14ac:dyDescent="0.25">
      <c r="B29" s="8"/>
      <c r="C29" s="8"/>
      <c r="D29" s="9"/>
      <c r="E29" s="9">
        <v>6526</v>
      </c>
      <c r="F29" s="9" t="s">
        <v>187</v>
      </c>
      <c r="G29" s="77">
        <v>1112237.1200000001</v>
      </c>
      <c r="H29" s="5"/>
      <c r="I29" s="5">
        <v>1500000</v>
      </c>
      <c r="J29" s="77">
        <v>1956507.45</v>
      </c>
      <c r="K29" s="85">
        <f t="shared" si="0"/>
        <v>175.90740452899104</v>
      </c>
      <c r="L29" s="85">
        <f t="shared" si="1"/>
        <v>130.43383</v>
      </c>
    </row>
    <row r="30" spans="2:12" ht="25.5" x14ac:dyDescent="0.25">
      <c r="B30" s="16"/>
      <c r="C30" s="16">
        <v>66</v>
      </c>
      <c r="D30" s="82"/>
      <c r="E30" s="82"/>
      <c r="F30" s="7" t="s">
        <v>19</v>
      </c>
      <c r="G30" s="85">
        <v>110102.18</v>
      </c>
      <c r="H30" s="84"/>
      <c r="I30" s="84">
        <v>120017</v>
      </c>
      <c r="J30" s="85">
        <v>145878.64000000001</v>
      </c>
      <c r="K30" s="85">
        <f t="shared" si="0"/>
        <v>132.49387069356848</v>
      </c>
      <c r="L30" s="85">
        <f t="shared" si="1"/>
        <v>121.5483139888516</v>
      </c>
    </row>
    <row r="31" spans="2:12" x14ac:dyDescent="0.25">
      <c r="B31" s="8"/>
      <c r="C31" s="16"/>
      <c r="D31" s="9">
        <v>661</v>
      </c>
      <c r="E31" s="9"/>
      <c r="F31" s="11" t="s">
        <v>37</v>
      </c>
      <c r="G31" s="77">
        <v>99830.06</v>
      </c>
      <c r="H31" s="5"/>
      <c r="I31" s="5">
        <v>120017</v>
      </c>
      <c r="J31" s="77">
        <f>J32+J33</f>
        <v>145878.63999999998</v>
      </c>
      <c r="K31" s="85">
        <f t="shared" si="0"/>
        <v>146.1269681697076</v>
      </c>
      <c r="L31" s="85">
        <f t="shared" si="1"/>
        <v>121.54831398885158</v>
      </c>
    </row>
    <row r="32" spans="2:12" x14ac:dyDescent="0.25">
      <c r="B32" s="8"/>
      <c r="C32" s="16"/>
      <c r="D32" s="9"/>
      <c r="E32" s="9">
        <v>6614</v>
      </c>
      <c r="F32" s="11" t="s">
        <v>38</v>
      </c>
      <c r="G32" s="77">
        <v>93678.66</v>
      </c>
      <c r="H32" s="5"/>
      <c r="I32" s="5">
        <v>115000</v>
      </c>
      <c r="J32" s="77">
        <v>145393.18</v>
      </c>
      <c r="K32" s="85">
        <f t="shared" si="0"/>
        <v>155.20416282641102</v>
      </c>
      <c r="L32" s="85">
        <f t="shared" si="1"/>
        <v>126.42885217391304</v>
      </c>
    </row>
    <row r="33" spans="2:12" x14ac:dyDescent="0.25">
      <c r="B33" s="8"/>
      <c r="C33" s="8"/>
      <c r="D33" s="9"/>
      <c r="E33" s="9">
        <v>6615</v>
      </c>
      <c r="F33" s="11" t="s">
        <v>188</v>
      </c>
      <c r="G33" s="77">
        <v>6151.4</v>
      </c>
      <c r="H33" s="5"/>
      <c r="I33" s="5">
        <v>5017</v>
      </c>
      <c r="J33" s="77">
        <v>485.46</v>
      </c>
      <c r="K33" s="85">
        <f t="shared" si="0"/>
        <v>7.8918620151510233</v>
      </c>
      <c r="L33" s="85">
        <f t="shared" si="1"/>
        <v>9.6763005780346809</v>
      </c>
    </row>
    <row r="34" spans="2:12" x14ac:dyDescent="0.25">
      <c r="B34" s="8"/>
      <c r="C34" s="8"/>
      <c r="D34" s="9">
        <v>663</v>
      </c>
      <c r="E34" s="9"/>
      <c r="F34" s="11" t="s">
        <v>189</v>
      </c>
      <c r="G34" s="77">
        <v>10272.120000000001</v>
      </c>
      <c r="H34" s="5"/>
      <c r="I34" s="5"/>
      <c r="J34" s="77"/>
      <c r="K34" s="85">
        <f t="shared" si="0"/>
        <v>0</v>
      </c>
      <c r="L34" s="85" t="e">
        <f t="shared" si="1"/>
        <v>#DIV/0!</v>
      </c>
    </row>
    <row r="35" spans="2:12" x14ac:dyDescent="0.25">
      <c r="B35" s="8"/>
      <c r="C35" s="8"/>
      <c r="D35" s="9"/>
      <c r="E35" s="9">
        <v>6631</v>
      </c>
      <c r="F35" s="11" t="s">
        <v>190</v>
      </c>
      <c r="G35" s="77">
        <v>10272.120000000001</v>
      </c>
      <c r="H35" s="5"/>
      <c r="I35" s="5"/>
      <c r="J35" s="77"/>
      <c r="K35" s="85">
        <f t="shared" si="0"/>
        <v>0</v>
      </c>
      <c r="L35" s="85" t="e">
        <f t="shared" si="1"/>
        <v>#DIV/0!</v>
      </c>
    </row>
    <row r="36" spans="2:12" x14ac:dyDescent="0.25">
      <c r="B36" s="16"/>
      <c r="C36" s="16">
        <v>67</v>
      </c>
      <c r="D36" s="82"/>
      <c r="E36" s="82"/>
      <c r="F36" s="7" t="s">
        <v>191</v>
      </c>
      <c r="G36" s="85">
        <v>210551.39</v>
      </c>
      <c r="H36" s="84"/>
      <c r="I36" s="84">
        <v>150000</v>
      </c>
      <c r="J36" s="85">
        <v>150000</v>
      </c>
      <c r="K36" s="85">
        <f t="shared" si="0"/>
        <v>71.241514957464773</v>
      </c>
      <c r="L36" s="85">
        <f t="shared" si="1"/>
        <v>100</v>
      </c>
    </row>
    <row r="37" spans="2:12" x14ac:dyDescent="0.25">
      <c r="B37" s="8"/>
      <c r="C37" s="8"/>
      <c r="D37" s="9">
        <v>671</v>
      </c>
      <c r="E37" s="9"/>
      <c r="F37" s="11" t="s">
        <v>192</v>
      </c>
      <c r="G37" s="77">
        <v>210551.39</v>
      </c>
      <c r="H37" s="5"/>
      <c r="I37" s="5">
        <v>150000</v>
      </c>
      <c r="J37" s="77">
        <v>150000</v>
      </c>
      <c r="K37" s="85">
        <f t="shared" si="0"/>
        <v>71.241514957464773</v>
      </c>
      <c r="L37" s="85">
        <f t="shared" si="1"/>
        <v>100</v>
      </c>
    </row>
    <row r="38" spans="2:12" x14ac:dyDescent="0.25">
      <c r="B38" s="8"/>
      <c r="C38" s="8"/>
      <c r="D38" s="9"/>
      <c r="E38" s="9"/>
      <c r="F38" s="11"/>
      <c r="G38" s="77"/>
      <c r="H38" s="5"/>
      <c r="I38" s="5"/>
      <c r="J38" s="77"/>
      <c r="K38" s="85"/>
      <c r="L38" s="85"/>
    </row>
    <row r="39" spans="2:12" x14ac:dyDescent="0.25">
      <c r="B39" s="16"/>
      <c r="C39" s="16">
        <v>68</v>
      </c>
      <c r="D39" s="82"/>
      <c r="E39" s="82"/>
      <c r="F39" s="7" t="s">
        <v>193</v>
      </c>
      <c r="G39" s="85"/>
      <c r="H39" s="84"/>
      <c r="I39" s="84"/>
      <c r="J39" s="85">
        <v>140</v>
      </c>
      <c r="K39" s="85"/>
      <c r="L39" s="85"/>
    </row>
    <row r="40" spans="2:12" x14ac:dyDescent="0.25">
      <c r="B40" s="8"/>
      <c r="C40" s="8"/>
      <c r="D40" s="9">
        <v>681</v>
      </c>
      <c r="E40" s="9"/>
      <c r="F40" s="11" t="s">
        <v>194</v>
      </c>
      <c r="G40" s="77"/>
      <c r="H40" s="5"/>
      <c r="I40" s="5"/>
      <c r="J40" s="77">
        <v>140</v>
      </c>
      <c r="K40" s="85"/>
      <c r="L40" s="85"/>
    </row>
    <row r="41" spans="2:12" x14ac:dyDescent="0.25">
      <c r="B41" s="8"/>
      <c r="C41" s="8"/>
      <c r="D41" s="9"/>
      <c r="E41" s="9">
        <v>6819</v>
      </c>
      <c r="F41" s="11" t="s">
        <v>195</v>
      </c>
      <c r="G41" s="77"/>
      <c r="H41" s="5"/>
      <c r="I41" s="5"/>
      <c r="J41" s="77">
        <v>140</v>
      </c>
      <c r="K41" s="85"/>
      <c r="L41" s="85"/>
    </row>
    <row r="42" spans="2:12" x14ac:dyDescent="0.25">
      <c r="B42" s="16">
        <v>7</v>
      </c>
      <c r="C42" s="16"/>
      <c r="D42" s="82"/>
      <c r="E42" s="82"/>
      <c r="F42" s="7" t="s">
        <v>28</v>
      </c>
      <c r="G42" s="85"/>
      <c r="H42" s="5"/>
      <c r="I42" s="84"/>
      <c r="J42" s="85">
        <v>240</v>
      </c>
      <c r="K42" s="85"/>
      <c r="L42" s="85"/>
    </row>
    <row r="43" spans="2:12" ht="25.5" x14ac:dyDescent="0.25">
      <c r="B43" s="16"/>
      <c r="C43" s="16">
        <v>72</v>
      </c>
      <c r="D43" s="82"/>
      <c r="E43" s="82"/>
      <c r="F43" s="83" t="s">
        <v>29</v>
      </c>
      <c r="G43" s="77"/>
      <c r="H43" s="5"/>
      <c r="I43" s="5"/>
      <c r="J43" s="77">
        <v>240</v>
      </c>
      <c r="K43" s="85"/>
      <c r="L43" s="85"/>
    </row>
    <row r="44" spans="2:12" x14ac:dyDescent="0.25">
      <c r="B44" s="8"/>
      <c r="C44" s="8"/>
      <c r="D44" s="8">
        <v>721</v>
      </c>
      <c r="E44" s="8"/>
      <c r="F44" s="23" t="s">
        <v>39</v>
      </c>
      <c r="G44" s="77"/>
      <c r="H44" s="5"/>
      <c r="I44" s="5"/>
      <c r="J44" s="77"/>
      <c r="K44" s="85"/>
      <c r="L44" s="85"/>
    </row>
    <row r="45" spans="2:12" x14ac:dyDescent="0.25">
      <c r="B45" s="8"/>
      <c r="C45" s="8"/>
      <c r="D45" s="8"/>
      <c r="E45" s="8">
        <v>7211</v>
      </c>
      <c r="F45" s="23" t="s">
        <v>40</v>
      </c>
      <c r="G45" s="77"/>
      <c r="H45" s="5"/>
      <c r="I45" s="5"/>
      <c r="J45" s="77"/>
      <c r="K45" s="85"/>
      <c r="L45" s="85"/>
    </row>
    <row r="46" spans="2:12" x14ac:dyDescent="0.25">
      <c r="B46" s="8"/>
      <c r="C46" s="8"/>
      <c r="D46" s="8">
        <v>723</v>
      </c>
      <c r="E46" s="8"/>
      <c r="F46" s="23" t="s">
        <v>279</v>
      </c>
      <c r="G46" s="77"/>
      <c r="H46" s="5"/>
      <c r="I46" s="5"/>
      <c r="J46" s="85">
        <v>240</v>
      </c>
      <c r="K46" s="85"/>
      <c r="L46" s="85"/>
    </row>
    <row r="47" spans="2:12" x14ac:dyDescent="0.25">
      <c r="B47" s="8"/>
      <c r="C47" s="8"/>
      <c r="D47" s="8"/>
      <c r="E47" s="8">
        <v>7231</v>
      </c>
      <c r="F47" s="23" t="s">
        <v>280</v>
      </c>
      <c r="G47" s="77"/>
      <c r="H47" s="5"/>
      <c r="I47" s="5"/>
      <c r="J47" s="77">
        <v>240</v>
      </c>
      <c r="K47" s="85"/>
      <c r="L47" s="85"/>
    </row>
    <row r="48" spans="2:12" ht="18" x14ac:dyDescent="0.25"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</row>
    <row r="49" spans="2:12" ht="36.75" customHeight="1" x14ac:dyDescent="0.25">
      <c r="B49" s="135" t="s">
        <v>8</v>
      </c>
      <c r="C49" s="136"/>
      <c r="D49" s="136"/>
      <c r="E49" s="136"/>
      <c r="F49" s="137"/>
      <c r="G49" s="99" t="s">
        <v>257</v>
      </c>
      <c r="H49" s="34" t="s">
        <v>268</v>
      </c>
      <c r="I49" s="34" t="s">
        <v>269</v>
      </c>
      <c r="J49" s="34" t="s">
        <v>271</v>
      </c>
      <c r="K49" s="34" t="s">
        <v>30</v>
      </c>
      <c r="L49" s="34" t="s">
        <v>62</v>
      </c>
    </row>
    <row r="50" spans="2:12" x14ac:dyDescent="0.25">
      <c r="B50" s="132">
        <v>1</v>
      </c>
      <c r="C50" s="133"/>
      <c r="D50" s="133"/>
      <c r="E50" s="133"/>
      <c r="F50" s="134"/>
      <c r="G50" s="36">
        <v>2</v>
      </c>
      <c r="H50" s="36">
        <v>3</v>
      </c>
      <c r="I50" s="36">
        <v>4</v>
      </c>
      <c r="J50" s="36">
        <v>5</v>
      </c>
      <c r="K50" s="36" t="s">
        <v>45</v>
      </c>
      <c r="L50" s="36" t="s">
        <v>46</v>
      </c>
    </row>
    <row r="51" spans="2:12" x14ac:dyDescent="0.25">
      <c r="B51" s="7"/>
      <c r="C51" s="7"/>
      <c r="D51" s="7"/>
      <c r="E51" s="7"/>
      <c r="F51" s="7" t="s">
        <v>60</v>
      </c>
      <c r="G51" s="85">
        <f>G52+G108</f>
        <v>1426209.6300000001</v>
      </c>
      <c r="H51" s="84"/>
      <c r="I51" s="84">
        <v>1890027</v>
      </c>
      <c r="J51" s="85">
        <v>1675909.91</v>
      </c>
      <c r="K51" s="85">
        <f>J51/G51*100</f>
        <v>117.50796480037789</v>
      </c>
      <c r="L51" s="85">
        <f>J51/I51*100</f>
        <v>88.671215278935165</v>
      </c>
    </row>
    <row r="52" spans="2:12" x14ac:dyDescent="0.25">
      <c r="B52" s="7">
        <v>3</v>
      </c>
      <c r="C52" s="7"/>
      <c r="D52" s="7"/>
      <c r="E52" s="7"/>
      <c r="F52" s="7" t="s">
        <v>4</v>
      </c>
      <c r="G52" s="85">
        <f>G53+G60+G92+G96+G101</f>
        <v>1224100.2000000002</v>
      </c>
      <c r="H52" s="84"/>
      <c r="I52" s="84">
        <v>1635584</v>
      </c>
      <c r="J52" s="85">
        <v>1538961.06</v>
      </c>
      <c r="K52" s="85">
        <f t="shared" ref="K52:K116" si="2">J52/G52*100</f>
        <v>125.72182081172765</v>
      </c>
      <c r="L52" s="85">
        <f t="shared" ref="L52:L116" si="3">J52/I52*100</f>
        <v>94.092450158475501</v>
      </c>
    </row>
    <row r="53" spans="2:12" x14ac:dyDescent="0.25">
      <c r="B53" s="7"/>
      <c r="C53" s="7">
        <v>31</v>
      </c>
      <c r="D53" s="7"/>
      <c r="E53" s="7"/>
      <c r="F53" s="7" t="s">
        <v>5</v>
      </c>
      <c r="G53" s="85">
        <v>694370.76</v>
      </c>
      <c r="H53" s="84"/>
      <c r="I53" s="84">
        <v>875669</v>
      </c>
      <c r="J53" s="85">
        <v>805923.85</v>
      </c>
      <c r="K53" s="85">
        <f t="shared" si="2"/>
        <v>116.06534958355677</v>
      </c>
      <c r="L53" s="85">
        <f t="shared" si="3"/>
        <v>92.035215361055378</v>
      </c>
    </row>
    <row r="54" spans="2:12" x14ac:dyDescent="0.25">
      <c r="B54" s="8"/>
      <c r="C54" s="8"/>
      <c r="D54" s="8">
        <v>311</v>
      </c>
      <c r="E54" s="8"/>
      <c r="F54" s="8" t="s">
        <v>41</v>
      </c>
      <c r="G54" s="77">
        <v>565263.68000000005</v>
      </c>
      <c r="H54" s="5"/>
      <c r="I54" s="5">
        <v>708900</v>
      </c>
      <c r="J54" s="77">
        <v>654687.26</v>
      </c>
      <c r="K54" s="85">
        <f t="shared" si="2"/>
        <v>115.81979935452425</v>
      </c>
      <c r="L54" s="85">
        <f t="shared" si="3"/>
        <v>92.352554662152627</v>
      </c>
    </row>
    <row r="55" spans="2:12" x14ac:dyDescent="0.25">
      <c r="B55" s="8"/>
      <c r="C55" s="8"/>
      <c r="D55" s="8"/>
      <c r="E55" s="8">
        <v>3111</v>
      </c>
      <c r="F55" s="8" t="s">
        <v>42</v>
      </c>
      <c r="G55" s="77">
        <v>565263.68000000005</v>
      </c>
      <c r="H55" s="5"/>
      <c r="I55" s="5">
        <v>708900</v>
      </c>
      <c r="J55" s="77">
        <v>654687.26</v>
      </c>
      <c r="K55" s="85">
        <f t="shared" si="2"/>
        <v>115.81979935452425</v>
      </c>
      <c r="L55" s="85">
        <f t="shared" si="3"/>
        <v>92.352554662152627</v>
      </c>
    </row>
    <row r="56" spans="2:12" x14ac:dyDescent="0.25">
      <c r="B56" s="8"/>
      <c r="C56" s="8"/>
      <c r="D56" s="8">
        <v>312</v>
      </c>
      <c r="E56" s="8"/>
      <c r="F56" s="8" t="s">
        <v>99</v>
      </c>
      <c r="G56" s="77">
        <v>35838.660000000003</v>
      </c>
      <c r="H56" s="5"/>
      <c r="I56" s="5">
        <v>49932</v>
      </c>
      <c r="J56" s="77">
        <v>43213.09</v>
      </c>
      <c r="K56" s="85">
        <f t="shared" si="2"/>
        <v>120.57674589395918</v>
      </c>
      <c r="L56" s="85">
        <f t="shared" si="3"/>
        <v>86.54387967635985</v>
      </c>
    </row>
    <row r="57" spans="2:12" x14ac:dyDescent="0.25">
      <c r="B57" s="8"/>
      <c r="C57" s="8"/>
      <c r="D57" s="8"/>
      <c r="E57" s="8">
        <v>3121</v>
      </c>
      <c r="F57" s="8" t="s">
        <v>99</v>
      </c>
      <c r="G57" s="77">
        <v>35838.660000000003</v>
      </c>
      <c r="H57" s="5"/>
      <c r="I57" s="5">
        <v>49932</v>
      </c>
      <c r="J57" s="77">
        <v>43213.09</v>
      </c>
      <c r="K57" s="85">
        <f t="shared" si="2"/>
        <v>120.57674589395918</v>
      </c>
      <c r="L57" s="85">
        <f t="shared" si="3"/>
        <v>86.54387967635985</v>
      </c>
    </row>
    <row r="58" spans="2:12" x14ac:dyDescent="0.25">
      <c r="B58" s="8"/>
      <c r="C58" s="8"/>
      <c r="D58" s="8">
        <v>313</v>
      </c>
      <c r="E58" s="8"/>
      <c r="F58" s="8" t="s">
        <v>196</v>
      </c>
      <c r="G58" s="77">
        <v>93268.42</v>
      </c>
      <c r="H58" s="5"/>
      <c r="I58" s="5">
        <v>116837</v>
      </c>
      <c r="J58" s="77">
        <v>108023.5</v>
      </c>
      <c r="K58" s="85">
        <f t="shared" si="2"/>
        <v>115.82001710761263</v>
      </c>
      <c r="L58" s="85">
        <f t="shared" si="3"/>
        <v>92.456584814741902</v>
      </c>
    </row>
    <row r="59" spans="2:12" x14ac:dyDescent="0.25">
      <c r="B59" s="8"/>
      <c r="C59" s="8"/>
      <c r="D59" s="8"/>
      <c r="E59" s="8">
        <v>3132</v>
      </c>
      <c r="F59" s="8" t="s">
        <v>197</v>
      </c>
      <c r="G59" s="77">
        <v>93268.42</v>
      </c>
      <c r="H59" s="5"/>
      <c r="I59" s="5">
        <v>116837</v>
      </c>
      <c r="J59" s="77">
        <v>108023.5</v>
      </c>
      <c r="K59" s="85">
        <f t="shared" si="2"/>
        <v>115.82001710761263</v>
      </c>
      <c r="L59" s="85">
        <f t="shared" si="3"/>
        <v>92.456584814741902</v>
      </c>
    </row>
    <row r="60" spans="2:12" x14ac:dyDescent="0.25">
      <c r="B60" s="16"/>
      <c r="C60" s="16">
        <v>32</v>
      </c>
      <c r="D60" s="82"/>
      <c r="E60" s="82"/>
      <c r="F60" s="16" t="s">
        <v>13</v>
      </c>
      <c r="G60" s="85">
        <v>446293.47</v>
      </c>
      <c r="H60" s="84"/>
      <c r="I60" s="84">
        <v>633637</v>
      </c>
      <c r="J60" s="85">
        <v>569190.04</v>
      </c>
      <c r="K60" s="85">
        <f t="shared" si="2"/>
        <v>127.53716517519291</v>
      </c>
      <c r="L60" s="85">
        <f t="shared" si="3"/>
        <v>89.829040917749452</v>
      </c>
    </row>
    <row r="61" spans="2:12" x14ac:dyDescent="0.25">
      <c r="B61" s="8"/>
      <c r="C61" s="8"/>
      <c r="D61" s="8">
        <v>321</v>
      </c>
      <c r="E61" s="8"/>
      <c r="F61" s="8" t="s">
        <v>43</v>
      </c>
      <c r="G61" s="77">
        <v>29915.45</v>
      </c>
      <c r="H61" s="5"/>
      <c r="I61" s="5">
        <v>50841</v>
      </c>
      <c r="J61" s="77">
        <v>33579.69</v>
      </c>
      <c r="K61" s="85">
        <f t="shared" si="2"/>
        <v>112.24865412353817</v>
      </c>
      <c r="L61" s="85">
        <f t="shared" si="3"/>
        <v>66.04844515253437</v>
      </c>
    </row>
    <row r="62" spans="2:12" x14ac:dyDescent="0.25">
      <c r="B62" s="8"/>
      <c r="C62" s="16"/>
      <c r="D62" s="8"/>
      <c r="E62" s="8">
        <v>3211</v>
      </c>
      <c r="F62" s="23" t="s">
        <v>44</v>
      </c>
      <c r="G62" s="77">
        <v>10502.41</v>
      </c>
      <c r="H62" s="5"/>
      <c r="I62" s="5">
        <v>16000</v>
      </c>
      <c r="J62" s="77">
        <v>12338.89</v>
      </c>
      <c r="K62" s="85">
        <f t="shared" si="2"/>
        <v>117.48627219847634</v>
      </c>
      <c r="L62" s="85">
        <f t="shared" si="3"/>
        <v>77.118062499999994</v>
      </c>
    </row>
    <row r="63" spans="2:12" x14ac:dyDescent="0.25">
      <c r="B63" s="8"/>
      <c r="C63" s="16"/>
      <c r="D63" s="8"/>
      <c r="E63" s="8">
        <v>3212</v>
      </c>
      <c r="F63" s="8" t="s">
        <v>198</v>
      </c>
      <c r="G63" s="77">
        <v>14596.04</v>
      </c>
      <c r="H63" s="5"/>
      <c r="I63" s="5">
        <v>24775</v>
      </c>
      <c r="J63" s="77">
        <v>17437.900000000001</v>
      </c>
      <c r="K63" s="85">
        <f t="shared" si="2"/>
        <v>119.47007544512074</v>
      </c>
      <c r="L63" s="85">
        <f t="shared" si="3"/>
        <v>70.38506559031282</v>
      </c>
    </row>
    <row r="64" spans="2:12" x14ac:dyDescent="0.25">
      <c r="B64" s="8"/>
      <c r="C64" s="8"/>
      <c r="D64" s="8"/>
      <c r="E64" s="8">
        <v>3213</v>
      </c>
      <c r="F64" s="8" t="s">
        <v>199</v>
      </c>
      <c r="G64" s="77">
        <v>4817</v>
      </c>
      <c r="H64" s="5"/>
      <c r="I64" s="5">
        <v>10066</v>
      </c>
      <c r="J64" s="77">
        <v>3802.9</v>
      </c>
      <c r="K64" s="85">
        <f t="shared" si="2"/>
        <v>78.947477683205307</v>
      </c>
      <c r="L64" s="85">
        <f t="shared" si="3"/>
        <v>37.779654281740513</v>
      </c>
    </row>
    <row r="65" spans="2:12" x14ac:dyDescent="0.25">
      <c r="B65" s="8"/>
      <c r="C65" s="8"/>
      <c r="D65" s="8">
        <v>322</v>
      </c>
      <c r="E65" s="8"/>
      <c r="F65" s="8" t="s">
        <v>200</v>
      </c>
      <c r="G65" s="77">
        <v>106578.71</v>
      </c>
      <c r="H65" s="5"/>
      <c r="I65" s="5">
        <v>127376</v>
      </c>
      <c r="J65" s="77">
        <v>128229.49</v>
      </c>
      <c r="K65" s="85">
        <f t="shared" si="2"/>
        <v>120.31435734209957</v>
      </c>
      <c r="L65" s="85">
        <f t="shared" si="3"/>
        <v>100.67005558346942</v>
      </c>
    </row>
    <row r="66" spans="2:12" x14ac:dyDescent="0.25">
      <c r="B66" s="8"/>
      <c r="C66" s="8"/>
      <c r="D66" s="8"/>
      <c r="E66" s="8">
        <v>3221</v>
      </c>
      <c r="F66" s="8" t="s">
        <v>201</v>
      </c>
      <c r="G66" s="77">
        <v>14064.5</v>
      </c>
      <c r="H66" s="5"/>
      <c r="I66" s="5">
        <v>14504</v>
      </c>
      <c r="J66" s="77">
        <v>11326.43</v>
      </c>
      <c r="K66" s="85">
        <f t="shared" si="2"/>
        <v>80.53204877528529</v>
      </c>
      <c r="L66" s="85">
        <f t="shared" si="3"/>
        <v>78.091767788196364</v>
      </c>
    </row>
    <row r="67" spans="2:12" x14ac:dyDescent="0.25">
      <c r="B67" s="8"/>
      <c r="C67" s="8"/>
      <c r="D67" s="8"/>
      <c r="E67" s="8">
        <v>3222</v>
      </c>
      <c r="F67" s="8" t="s">
        <v>104</v>
      </c>
      <c r="G67" s="77">
        <v>40960.85</v>
      </c>
      <c r="H67" s="5"/>
      <c r="I67" s="5">
        <v>52089</v>
      </c>
      <c r="J67" s="77">
        <v>69623.12</v>
      </c>
      <c r="K67" s="85">
        <f t="shared" si="2"/>
        <v>169.97479300356315</v>
      </c>
      <c r="L67" s="85">
        <f t="shared" si="3"/>
        <v>133.66184799093858</v>
      </c>
    </row>
    <row r="68" spans="2:12" x14ac:dyDescent="0.25">
      <c r="B68" s="8"/>
      <c r="C68" s="8"/>
      <c r="D68" s="8"/>
      <c r="E68" s="8">
        <v>3223</v>
      </c>
      <c r="F68" s="8" t="s">
        <v>105</v>
      </c>
      <c r="G68" s="77">
        <v>22434.22</v>
      </c>
      <c r="H68" s="5"/>
      <c r="I68" s="5">
        <v>29430</v>
      </c>
      <c r="J68" s="77">
        <v>21804.75</v>
      </c>
      <c r="K68" s="85">
        <f t="shared" si="2"/>
        <v>97.194152504522108</v>
      </c>
      <c r="L68" s="85">
        <f t="shared" si="3"/>
        <v>74.090214067278296</v>
      </c>
    </row>
    <row r="69" spans="2:12" x14ac:dyDescent="0.25">
      <c r="B69" s="8"/>
      <c r="C69" s="8"/>
      <c r="D69" s="8"/>
      <c r="E69" s="8">
        <v>3224</v>
      </c>
      <c r="F69" s="8" t="s">
        <v>202</v>
      </c>
      <c r="G69" s="77">
        <v>16931.22</v>
      </c>
      <c r="H69" s="5"/>
      <c r="I69" s="5">
        <v>14711</v>
      </c>
      <c r="J69" s="77">
        <v>9896.75</v>
      </c>
      <c r="K69" s="85">
        <f t="shared" si="2"/>
        <v>58.452669092953727</v>
      </c>
      <c r="L69" s="85">
        <f t="shared" si="3"/>
        <v>67.274488478009658</v>
      </c>
    </row>
    <row r="70" spans="2:12" x14ac:dyDescent="0.25">
      <c r="B70" s="8"/>
      <c r="C70" s="8"/>
      <c r="D70" s="8"/>
      <c r="E70" s="8">
        <v>3225</v>
      </c>
      <c r="F70" s="8" t="s">
        <v>106</v>
      </c>
      <c r="G70" s="77">
        <v>3545.29</v>
      </c>
      <c r="H70" s="5"/>
      <c r="I70" s="5">
        <v>6997</v>
      </c>
      <c r="J70" s="77">
        <v>8297.59</v>
      </c>
      <c r="K70" s="85">
        <f t="shared" si="2"/>
        <v>234.04545185302192</v>
      </c>
      <c r="L70" s="85">
        <f t="shared" si="3"/>
        <v>118.58782335286551</v>
      </c>
    </row>
    <row r="71" spans="2:12" x14ac:dyDescent="0.25">
      <c r="B71" s="8"/>
      <c r="C71" s="8"/>
      <c r="D71" s="8"/>
      <c r="E71" s="8">
        <v>3227</v>
      </c>
      <c r="F71" s="8" t="s">
        <v>203</v>
      </c>
      <c r="G71" s="77">
        <v>8642.6299999999992</v>
      </c>
      <c r="H71" s="5"/>
      <c r="I71" s="5">
        <v>9645</v>
      </c>
      <c r="J71" s="77">
        <v>7280.85</v>
      </c>
      <c r="K71" s="85">
        <f t="shared" si="2"/>
        <v>84.243453670931203</v>
      </c>
      <c r="L71" s="85">
        <f t="shared" si="3"/>
        <v>75.488335925349929</v>
      </c>
    </row>
    <row r="72" spans="2:12" x14ac:dyDescent="0.25">
      <c r="B72" s="8"/>
      <c r="C72" s="8"/>
      <c r="D72" s="8">
        <v>323</v>
      </c>
      <c r="E72" s="8"/>
      <c r="F72" s="8" t="s">
        <v>204</v>
      </c>
      <c r="G72" s="77">
        <v>281265.8</v>
      </c>
      <c r="H72" s="5"/>
      <c r="I72" s="5">
        <v>419334</v>
      </c>
      <c r="J72" s="77">
        <v>365968.63</v>
      </c>
      <c r="K72" s="85">
        <f t="shared" si="2"/>
        <v>130.11486999130361</v>
      </c>
      <c r="L72" s="85">
        <f t="shared" si="3"/>
        <v>87.273779373959655</v>
      </c>
    </row>
    <row r="73" spans="2:12" x14ac:dyDescent="0.25">
      <c r="B73" s="8"/>
      <c r="C73" s="8"/>
      <c r="D73" s="9"/>
      <c r="E73" s="9">
        <v>3231</v>
      </c>
      <c r="F73" s="9" t="s">
        <v>205</v>
      </c>
      <c r="G73" s="77">
        <v>8889.23</v>
      </c>
      <c r="H73" s="5"/>
      <c r="I73" s="5">
        <v>9998</v>
      </c>
      <c r="J73" s="77">
        <v>9785.4699999999993</v>
      </c>
      <c r="K73" s="85">
        <f t="shared" si="2"/>
        <v>110.08231309123514</v>
      </c>
      <c r="L73" s="85">
        <f t="shared" si="3"/>
        <v>97.874274854970992</v>
      </c>
    </row>
    <row r="74" spans="2:12" x14ac:dyDescent="0.25">
      <c r="B74" s="8"/>
      <c r="C74" s="8"/>
      <c r="D74" s="9"/>
      <c r="E74" s="9">
        <v>3232</v>
      </c>
      <c r="F74" s="9" t="s">
        <v>206</v>
      </c>
      <c r="G74" s="77">
        <v>135004.82999999999</v>
      </c>
      <c r="H74" s="5"/>
      <c r="I74" s="5">
        <v>250000</v>
      </c>
      <c r="J74" s="77">
        <v>180426.73</v>
      </c>
      <c r="K74" s="85">
        <f t="shared" si="2"/>
        <v>133.64464812110799</v>
      </c>
      <c r="L74" s="85">
        <f t="shared" si="3"/>
        <v>72.170692000000003</v>
      </c>
    </row>
    <row r="75" spans="2:12" x14ac:dyDescent="0.25">
      <c r="B75" s="8"/>
      <c r="C75" s="8"/>
      <c r="D75" s="9"/>
      <c r="E75" s="9">
        <v>3233</v>
      </c>
      <c r="F75" s="9" t="s">
        <v>207</v>
      </c>
      <c r="G75" s="77">
        <v>14313.78</v>
      </c>
      <c r="H75" s="5"/>
      <c r="I75" s="5">
        <v>25876</v>
      </c>
      <c r="J75" s="77">
        <v>24099.55</v>
      </c>
      <c r="K75" s="85">
        <f t="shared" si="2"/>
        <v>168.366078003155</v>
      </c>
      <c r="L75" s="85">
        <f t="shared" si="3"/>
        <v>93.134758076982521</v>
      </c>
    </row>
    <row r="76" spans="2:12" x14ac:dyDescent="0.25">
      <c r="B76" s="8"/>
      <c r="C76" s="8"/>
      <c r="D76" s="9"/>
      <c r="E76" s="9">
        <v>3234</v>
      </c>
      <c r="F76" s="9" t="s">
        <v>109</v>
      </c>
      <c r="G76" s="77">
        <v>3613.94</v>
      </c>
      <c r="H76" s="5"/>
      <c r="I76" s="5">
        <v>5215</v>
      </c>
      <c r="J76" s="77">
        <v>5335.89</v>
      </c>
      <c r="K76" s="85">
        <f t="shared" si="2"/>
        <v>147.6474429569943</v>
      </c>
      <c r="L76" s="85">
        <f t="shared" si="3"/>
        <v>102.31812080536913</v>
      </c>
    </row>
    <row r="77" spans="2:12" x14ac:dyDescent="0.25">
      <c r="B77" s="8"/>
      <c r="C77" s="8"/>
      <c r="D77" s="9"/>
      <c r="E77" s="9">
        <v>3235</v>
      </c>
      <c r="F77" s="9" t="s">
        <v>120</v>
      </c>
      <c r="G77" s="77">
        <v>26011.47</v>
      </c>
      <c r="H77" s="5"/>
      <c r="I77" s="5">
        <v>27125</v>
      </c>
      <c r="J77" s="77">
        <v>27599.34</v>
      </c>
      <c r="K77" s="85">
        <f t="shared" si="2"/>
        <v>106.10449928435418</v>
      </c>
      <c r="L77" s="85">
        <f t="shared" si="3"/>
        <v>101.74871889400923</v>
      </c>
    </row>
    <row r="78" spans="2:12" x14ac:dyDescent="0.25">
      <c r="B78" s="8"/>
      <c r="C78" s="8"/>
      <c r="D78" s="9"/>
      <c r="E78" s="9">
        <v>3236</v>
      </c>
      <c r="F78" s="9" t="s">
        <v>208</v>
      </c>
      <c r="G78" s="77">
        <v>1000</v>
      </c>
      <c r="H78" s="5"/>
      <c r="I78" s="5">
        <v>100</v>
      </c>
      <c r="J78" s="77">
        <v>0</v>
      </c>
      <c r="K78" s="85">
        <f t="shared" si="2"/>
        <v>0</v>
      </c>
      <c r="L78" s="85">
        <f t="shared" si="3"/>
        <v>0</v>
      </c>
    </row>
    <row r="79" spans="2:12" x14ac:dyDescent="0.25">
      <c r="B79" s="8"/>
      <c r="C79" s="8"/>
      <c r="D79" s="9"/>
      <c r="E79" s="9">
        <v>3237</v>
      </c>
      <c r="F79" s="9" t="s">
        <v>110</v>
      </c>
      <c r="G79" s="77">
        <v>24365.78</v>
      </c>
      <c r="H79" s="5"/>
      <c r="I79" s="5">
        <v>24381</v>
      </c>
      <c r="J79" s="77">
        <v>48571.59</v>
      </c>
      <c r="K79" s="85">
        <f t="shared" si="2"/>
        <v>199.34346448174446</v>
      </c>
      <c r="L79" s="85">
        <f t="shared" si="3"/>
        <v>199.21902300972067</v>
      </c>
    </row>
    <row r="80" spans="2:12" x14ac:dyDescent="0.25">
      <c r="B80" s="8"/>
      <c r="C80" s="8"/>
      <c r="D80" s="9"/>
      <c r="E80" s="9">
        <v>3238</v>
      </c>
      <c r="F80" s="9" t="s">
        <v>111</v>
      </c>
      <c r="G80" s="77">
        <v>35109.78</v>
      </c>
      <c r="H80" s="5"/>
      <c r="I80" s="5">
        <v>41313</v>
      </c>
      <c r="J80" s="77">
        <v>38560.29</v>
      </c>
      <c r="K80" s="85">
        <f t="shared" si="2"/>
        <v>109.82777448334909</v>
      </c>
      <c r="L80" s="85">
        <f t="shared" si="3"/>
        <v>93.336939946263882</v>
      </c>
    </row>
    <row r="81" spans="2:12" x14ac:dyDescent="0.25">
      <c r="B81" s="8"/>
      <c r="C81" s="8"/>
      <c r="D81" s="9"/>
      <c r="E81" s="9">
        <v>3239</v>
      </c>
      <c r="F81" s="9" t="s">
        <v>112</v>
      </c>
      <c r="G81" s="77">
        <v>33956.99</v>
      </c>
      <c r="H81" s="5"/>
      <c r="I81" s="5">
        <v>35326</v>
      </c>
      <c r="J81" s="77">
        <v>31589.77</v>
      </c>
      <c r="K81" s="85">
        <f t="shared" si="2"/>
        <v>93.028769628874656</v>
      </c>
      <c r="L81" s="85">
        <f t="shared" si="3"/>
        <v>89.423569042631485</v>
      </c>
    </row>
    <row r="82" spans="2:12" x14ac:dyDescent="0.25">
      <c r="B82" s="8"/>
      <c r="C82" s="8"/>
      <c r="D82" s="9">
        <v>324</v>
      </c>
      <c r="E82" s="9"/>
      <c r="F82" s="9" t="s">
        <v>209</v>
      </c>
      <c r="G82" s="77">
        <v>229.07</v>
      </c>
      <c r="H82" s="5"/>
      <c r="I82" s="5">
        <v>100</v>
      </c>
      <c r="J82" s="77"/>
      <c r="K82" s="85">
        <f t="shared" si="2"/>
        <v>0</v>
      </c>
      <c r="L82" s="85">
        <f t="shared" si="3"/>
        <v>0</v>
      </c>
    </row>
    <row r="83" spans="2:12" x14ac:dyDescent="0.25">
      <c r="B83" s="8"/>
      <c r="C83" s="8"/>
      <c r="D83" s="9"/>
      <c r="E83" s="9">
        <v>3241</v>
      </c>
      <c r="F83" s="9" t="s">
        <v>209</v>
      </c>
      <c r="G83" s="77">
        <v>229.07</v>
      </c>
      <c r="H83" s="5"/>
      <c r="I83" s="5">
        <v>100</v>
      </c>
      <c r="J83" s="77"/>
      <c r="K83" s="85">
        <f t="shared" si="2"/>
        <v>0</v>
      </c>
      <c r="L83" s="85">
        <f t="shared" si="3"/>
        <v>0</v>
      </c>
    </row>
    <row r="84" spans="2:12" x14ac:dyDescent="0.25">
      <c r="B84" s="8"/>
      <c r="C84" s="8"/>
      <c r="D84" s="9">
        <v>329</v>
      </c>
      <c r="E84" s="9"/>
      <c r="F84" s="9" t="s">
        <v>210</v>
      </c>
      <c r="G84" s="77">
        <v>28304.44</v>
      </c>
      <c r="H84" s="5"/>
      <c r="I84" s="5">
        <v>35986</v>
      </c>
      <c r="J84" s="77">
        <v>41412.230000000003</v>
      </c>
      <c r="K84" s="85">
        <f t="shared" si="2"/>
        <v>146.31001355264405</v>
      </c>
      <c r="L84" s="85">
        <f t="shared" si="3"/>
        <v>115.07872505974545</v>
      </c>
    </row>
    <row r="85" spans="2:12" x14ac:dyDescent="0.25">
      <c r="B85" s="8"/>
      <c r="C85" s="8"/>
      <c r="D85" s="9"/>
      <c r="E85" s="9">
        <v>3291</v>
      </c>
      <c r="F85" s="9" t="s">
        <v>211</v>
      </c>
      <c r="G85" s="77">
        <v>7411.22</v>
      </c>
      <c r="H85" s="5"/>
      <c r="I85" s="5">
        <v>12061</v>
      </c>
      <c r="J85" s="77">
        <v>10238.26</v>
      </c>
      <c r="K85" s="85">
        <f t="shared" si="2"/>
        <v>138.14540655924395</v>
      </c>
      <c r="L85" s="85">
        <f t="shared" si="3"/>
        <v>84.887322775889231</v>
      </c>
    </row>
    <row r="86" spans="2:12" x14ac:dyDescent="0.25">
      <c r="B86" s="8"/>
      <c r="C86" s="8"/>
      <c r="D86" s="9"/>
      <c r="E86" s="9">
        <v>3292</v>
      </c>
      <c r="F86" s="9" t="s">
        <v>132</v>
      </c>
      <c r="G86" s="77">
        <v>17320.62</v>
      </c>
      <c r="H86" s="5"/>
      <c r="I86" s="5">
        <v>18509</v>
      </c>
      <c r="J86" s="77">
        <v>24363.360000000001</v>
      </c>
      <c r="K86" s="85">
        <f t="shared" si="2"/>
        <v>140.6610155987488</v>
      </c>
      <c r="L86" s="85">
        <f t="shared" si="3"/>
        <v>131.62980171808309</v>
      </c>
    </row>
    <row r="87" spans="2:12" x14ac:dyDescent="0.25">
      <c r="B87" s="8"/>
      <c r="C87" s="8"/>
      <c r="D87" s="9"/>
      <c r="E87" s="9">
        <v>3293</v>
      </c>
      <c r="F87" s="9" t="s">
        <v>133</v>
      </c>
      <c r="G87" s="77">
        <v>2676.78</v>
      </c>
      <c r="H87" s="5"/>
      <c r="I87" s="5">
        <v>4161</v>
      </c>
      <c r="J87" s="77">
        <v>6285.59</v>
      </c>
      <c r="K87" s="85">
        <f t="shared" si="2"/>
        <v>234.81907366313254</v>
      </c>
      <c r="L87" s="85">
        <f t="shared" si="3"/>
        <v>151.05960105743813</v>
      </c>
    </row>
    <row r="88" spans="2:12" x14ac:dyDescent="0.25">
      <c r="B88" s="8"/>
      <c r="C88" s="8"/>
      <c r="D88" s="9"/>
      <c r="E88" s="9">
        <v>3294</v>
      </c>
      <c r="F88" s="9" t="s">
        <v>134</v>
      </c>
      <c r="G88" s="77">
        <v>0</v>
      </c>
      <c r="H88" s="5"/>
      <c r="I88" s="5">
        <v>50</v>
      </c>
      <c r="J88" s="77"/>
      <c r="K88" s="85"/>
      <c r="L88" s="85">
        <f t="shared" si="3"/>
        <v>0</v>
      </c>
    </row>
    <row r="89" spans="2:12" x14ac:dyDescent="0.25">
      <c r="B89" s="8"/>
      <c r="C89" s="8"/>
      <c r="D89" s="9"/>
      <c r="E89" s="9">
        <v>3295</v>
      </c>
      <c r="F89" s="9" t="s">
        <v>135</v>
      </c>
      <c r="G89" s="77">
        <v>100.15</v>
      </c>
      <c r="H89" s="5"/>
      <c r="I89" s="5">
        <v>316</v>
      </c>
      <c r="J89" s="77">
        <v>110.9</v>
      </c>
      <c r="K89" s="85"/>
      <c r="L89" s="85">
        <f t="shared" si="3"/>
        <v>35.094936708860764</v>
      </c>
    </row>
    <row r="90" spans="2:12" x14ac:dyDescent="0.25">
      <c r="B90" s="8"/>
      <c r="C90" s="8"/>
      <c r="D90" s="9"/>
      <c r="E90" s="9">
        <v>3296</v>
      </c>
      <c r="F90" s="9" t="s">
        <v>136</v>
      </c>
      <c r="G90" s="77">
        <v>0</v>
      </c>
      <c r="H90" s="5"/>
      <c r="I90" s="5">
        <v>100</v>
      </c>
      <c r="J90" s="77"/>
      <c r="K90" s="85"/>
      <c r="L90" s="85">
        <f t="shared" si="3"/>
        <v>0</v>
      </c>
    </row>
    <row r="91" spans="2:12" x14ac:dyDescent="0.25">
      <c r="B91" s="8"/>
      <c r="C91" s="8"/>
      <c r="D91" s="9"/>
      <c r="E91" s="9">
        <v>3299</v>
      </c>
      <c r="F91" s="9" t="s">
        <v>210</v>
      </c>
      <c r="G91" s="77">
        <v>795.67</v>
      </c>
      <c r="H91" s="5"/>
      <c r="I91" s="5">
        <v>789</v>
      </c>
      <c r="J91" s="77">
        <v>414.12</v>
      </c>
      <c r="K91" s="85">
        <f t="shared" si="2"/>
        <v>52.046702778790213</v>
      </c>
      <c r="L91" s="85">
        <f t="shared" si="3"/>
        <v>52.486692015209123</v>
      </c>
    </row>
    <row r="92" spans="2:12" x14ac:dyDescent="0.25">
      <c r="B92" s="16"/>
      <c r="C92" s="16">
        <v>34</v>
      </c>
      <c r="D92" s="82"/>
      <c r="E92" s="82"/>
      <c r="F92" s="82" t="s">
        <v>113</v>
      </c>
      <c r="G92" s="85">
        <v>11079.78</v>
      </c>
      <c r="H92" s="84"/>
      <c r="I92" s="84">
        <v>31678</v>
      </c>
      <c r="J92" s="85">
        <v>32387.439999999999</v>
      </c>
      <c r="K92" s="85">
        <f t="shared" si="2"/>
        <v>292.31121917583198</v>
      </c>
      <c r="L92" s="85">
        <f t="shared" si="3"/>
        <v>102.23953532419976</v>
      </c>
    </row>
    <row r="93" spans="2:12" x14ac:dyDescent="0.25">
      <c r="B93" s="8"/>
      <c r="C93" s="8"/>
      <c r="D93" s="9">
        <v>343</v>
      </c>
      <c r="E93" s="9"/>
      <c r="F93" s="9" t="s">
        <v>212</v>
      </c>
      <c r="G93" s="77">
        <v>11079.78</v>
      </c>
      <c r="H93" s="5"/>
      <c r="I93" s="5">
        <v>31678</v>
      </c>
      <c r="J93" s="77">
        <v>32387.439999999999</v>
      </c>
      <c r="K93" s="85">
        <f t="shared" si="2"/>
        <v>292.31121917583198</v>
      </c>
      <c r="L93" s="85">
        <f t="shared" si="3"/>
        <v>102.23953532419976</v>
      </c>
    </row>
    <row r="94" spans="2:12" x14ac:dyDescent="0.25">
      <c r="B94" s="8"/>
      <c r="C94" s="8"/>
      <c r="D94" s="9"/>
      <c r="E94" s="9">
        <v>3431</v>
      </c>
      <c r="F94" s="9" t="s">
        <v>213</v>
      </c>
      <c r="G94" s="77">
        <v>10971.26</v>
      </c>
      <c r="H94" s="5"/>
      <c r="I94" s="5">
        <v>31556</v>
      </c>
      <c r="J94" s="77"/>
      <c r="K94" s="85">
        <f t="shared" si="2"/>
        <v>0</v>
      </c>
      <c r="L94" s="85">
        <f t="shared" si="3"/>
        <v>0</v>
      </c>
    </row>
    <row r="95" spans="2:12" x14ac:dyDescent="0.25">
      <c r="B95" s="8"/>
      <c r="C95" s="8"/>
      <c r="D95" s="9"/>
      <c r="E95" s="9">
        <v>3433</v>
      </c>
      <c r="F95" s="9" t="s">
        <v>138</v>
      </c>
      <c r="G95" s="77">
        <v>108.52</v>
      </c>
      <c r="H95" s="5"/>
      <c r="I95" s="5">
        <v>122</v>
      </c>
      <c r="J95" s="77"/>
      <c r="K95" s="85"/>
      <c r="L95" s="85">
        <f t="shared" si="3"/>
        <v>0</v>
      </c>
    </row>
    <row r="96" spans="2:12" x14ac:dyDescent="0.25">
      <c r="B96" s="16"/>
      <c r="C96" s="16">
        <v>36</v>
      </c>
      <c r="D96" s="82"/>
      <c r="E96" s="82"/>
      <c r="F96" s="82" t="s">
        <v>214</v>
      </c>
      <c r="G96" s="85">
        <v>33367.11</v>
      </c>
      <c r="H96" s="84"/>
      <c r="I96" s="84">
        <v>31500</v>
      </c>
      <c r="J96" s="85">
        <v>54155.08</v>
      </c>
      <c r="K96" s="85"/>
      <c r="L96" s="85">
        <f t="shared" si="3"/>
        <v>171.9208888888889</v>
      </c>
    </row>
    <row r="97" spans="2:12" x14ac:dyDescent="0.25">
      <c r="B97" s="8"/>
      <c r="C97" s="8"/>
      <c r="D97" s="9">
        <v>368</v>
      </c>
      <c r="E97" s="9"/>
      <c r="F97" s="9" t="s">
        <v>215</v>
      </c>
      <c r="G97" s="77"/>
      <c r="H97" s="5"/>
      <c r="I97" s="5"/>
      <c r="J97" s="77"/>
      <c r="K97" s="85"/>
      <c r="L97" s="85" t="e">
        <f t="shared" si="3"/>
        <v>#DIV/0!</v>
      </c>
    </row>
    <row r="98" spans="2:12" x14ac:dyDescent="0.25">
      <c r="B98" s="8"/>
      <c r="C98" s="8"/>
      <c r="D98" s="9"/>
      <c r="E98" s="9">
        <v>3681</v>
      </c>
      <c r="F98" s="9" t="s">
        <v>216</v>
      </c>
      <c r="G98" s="77"/>
      <c r="H98" s="5"/>
      <c r="I98" s="5"/>
      <c r="J98" s="77"/>
      <c r="K98" s="85"/>
      <c r="L98" s="85"/>
    </row>
    <row r="99" spans="2:12" x14ac:dyDescent="0.25">
      <c r="B99" s="8"/>
      <c r="C99" s="8"/>
      <c r="D99" s="9">
        <v>369</v>
      </c>
      <c r="E99" s="9"/>
      <c r="F99" s="9" t="s">
        <v>217</v>
      </c>
      <c r="G99" s="77">
        <v>33367.11</v>
      </c>
      <c r="H99" s="5"/>
      <c r="I99" s="5">
        <v>31500</v>
      </c>
      <c r="J99" s="77">
        <v>54155.08</v>
      </c>
      <c r="K99" s="85"/>
      <c r="L99" s="85">
        <f t="shared" si="3"/>
        <v>171.9208888888889</v>
      </c>
    </row>
    <row r="100" spans="2:12" x14ac:dyDescent="0.25">
      <c r="B100" s="8"/>
      <c r="C100" s="8"/>
      <c r="D100" s="9"/>
      <c r="E100" s="9">
        <v>3691</v>
      </c>
      <c r="F100" s="9" t="s">
        <v>218</v>
      </c>
      <c r="G100" s="77">
        <v>33367.11</v>
      </c>
      <c r="H100" s="5"/>
      <c r="I100" s="5">
        <v>31500</v>
      </c>
      <c r="J100" s="77">
        <v>54155.08</v>
      </c>
      <c r="K100" s="85"/>
      <c r="L100" s="85">
        <f t="shared" si="3"/>
        <v>171.9208888888889</v>
      </c>
    </row>
    <row r="101" spans="2:12" x14ac:dyDescent="0.25">
      <c r="B101" s="16"/>
      <c r="C101" s="16">
        <v>38</v>
      </c>
      <c r="D101" s="82"/>
      <c r="E101" s="82"/>
      <c r="F101" s="82" t="s">
        <v>219</v>
      </c>
      <c r="G101" s="85">
        <v>38989.08</v>
      </c>
      <c r="H101" s="84"/>
      <c r="I101" s="84">
        <v>63100</v>
      </c>
      <c r="J101" s="85">
        <v>77304.649999999994</v>
      </c>
      <c r="K101" s="85">
        <f t="shared" si="2"/>
        <v>198.27256760097953</v>
      </c>
      <c r="L101" s="85">
        <f t="shared" si="3"/>
        <v>122.51133122028526</v>
      </c>
    </row>
    <row r="102" spans="2:12" x14ac:dyDescent="0.25">
      <c r="B102" s="8"/>
      <c r="C102" s="8"/>
      <c r="D102" s="9">
        <v>381</v>
      </c>
      <c r="E102" s="9"/>
      <c r="F102" s="9" t="s">
        <v>190</v>
      </c>
      <c r="G102" s="77">
        <v>36334.639999999999</v>
      </c>
      <c r="H102" s="5"/>
      <c r="I102" s="5">
        <v>63100</v>
      </c>
      <c r="J102" s="77">
        <v>77304.649999999994</v>
      </c>
      <c r="K102" s="85">
        <f t="shared" si="2"/>
        <v>212.75744028288156</v>
      </c>
      <c r="L102" s="85">
        <f t="shared" si="3"/>
        <v>122.51133122028526</v>
      </c>
    </row>
    <row r="103" spans="2:12" x14ac:dyDescent="0.25">
      <c r="B103" s="8"/>
      <c r="C103" s="8"/>
      <c r="D103" s="9"/>
      <c r="E103" s="9">
        <v>3811</v>
      </c>
      <c r="F103" s="9" t="s">
        <v>142</v>
      </c>
      <c r="G103" s="77">
        <v>28834.2</v>
      </c>
      <c r="H103" s="5"/>
      <c r="I103" s="5">
        <v>32600</v>
      </c>
      <c r="J103" s="77">
        <v>37550</v>
      </c>
      <c r="K103" s="85">
        <f t="shared" si="2"/>
        <v>130.22729952625701</v>
      </c>
      <c r="L103" s="85">
        <f t="shared" si="3"/>
        <v>115.18404907975459</v>
      </c>
    </row>
    <row r="104" spans="2:12" x14ac:dyDescent="0.25">
      <c r="B104" s="8"/>
      <c r="C104" s="8"/>
      <c r="D104" s="9"/>
      <c r="E104" s="9">
        <v>3812</v>
      </c>
      <c r="F104" s="9" t="s">
        <v>143</v>
      </c>
      <c r="G104" s="77">
        <v>7500.44</v>
      </c>
      <c r="H104" s="5"/>
      <c r="I104" s="5">
        <v>30500</v>
      </c>
      <c r="J104" s="77">
        <v>39754.65</v>
      </c>
      <c r="K104" s="85">
        <f t="shared" si="2"/>
        <v>530.03090485358189</v>
      </c>
      <c r="L104" s="85">
        <f t="shared" si="3"/>
        <v>130.34311475409837</v>
      </c>
    </row>
    <row r="105" spans="2:12" x14ac:dyDescent="0.25">
      <c r="B105" s="8"/>
      <c r="C105" s="8"/>
      <c r="D105" s="9">
        <v>382</v>
      </c>
      <c r="E105" s="9"/>
      <c r="F105" s="9" t="s">
        <v>220</v>
      </c>
      <c r="G105" s="77">
        <v>2654.44</v>
      </c>
      <c r="H105" s="5"/>
      <c r="I105" s="5"/>
      <c r="J105" s="77"/>
      <c r="K105" s="85">
        <f t="shared" si="2"/>
        <v>0</v>
      </c>
      <c r="L105" s="85"/>
    </row>
    <row r="106" spans="2:12" x14ac:dyDescent="0.25">
      <c r="B106" s="8"/>
      <c r="C106" s="8"/>
      <c r="D106" s="9"/>
      <c r="E106" s="9">
        <v>3821</v>
      </c>
      <c r="F106" s="9" t="s">
        <v>221</v>
      </c>
      <c r="G106" s="77">
        <v>2654.44</v>
      </c>
      <c r="H106" s="5"/>
      <c r="I106" s="5"/>
      <c r="J106" s="77"/>
      <c r="K106" s="85">
        <f t="shared" si="2"/>
        <v>0</v>
      </c>
      <c r="L106" s="85"/>
    </row>
    <row r="107" spans="2:12" x14ac:dyDescent="0.25">
      <c r="B107" s="8"/>
      <c r="C107" s="8"/>
      <c r="D107" s="9"/>
      <c r="E107" s="9">
        <v>3823</v>
      </c>
      <c r="F107" s="9" t="s">
        <v>222</v>
      </c>
      <c r="G107" s="77">
        <v>0</v>
      </c>
      <c r="H107" s="5"/>
      <c r="I107" s="5"/>
      <c r="J107" s="77"/>
      <c r="K107" s="85" t="e">
        <f t="shared" si="2"/>
        <v>#DIV/0!</v>
      </c>
      <c r="L107" s="85"/>
    </row>
    <row r="108" spans="2:12" x14ac:dyDescent="0.25">
      <c r="B108" s="10">
        <v>4</v>
      </c>
      <c r="C108" s="10"/>
      <c r="D108" s="10"/>
      <c r="E108" s="10"/>
      <c r="F108" s="14" t="s">
        <v>6</v>
      </c>
      <c r="G108" s="85">
        <v>202109.43</v>
      </c>
      <c r="H108" s="84"/>
      <c r="I108" s="84">
        <v>254443</v>
      </c>
      <c r="J108" s="85">
        <v>136948.85</v>
      </c>
      <c r="K108" s="85">
        <f t="shared" si="2"/>
        <v>67.759752724056483</v>
      </c>
      <c r="L108" s="85">
        <f t="shared" si="3"/>
        <v>53.822997685139697</v>
      </c>
    </row>
    <row r="109" spans="2:12" ht="25.5" x14ac:dyDescent="0.25">
      <c r="B109" s="7"/>
      <c r="C109" s="7">
        <v>41</v>
      </c>
      <c r="D109" s="7"/>
      <c r="E109" s="7"/>
      <c r="F109" s="14" t="s">
        <v>7</v>
      </c>
      <c r="G109" s="85">
        <v>1660</v>
      </c>
      <c r="H109" s="84"/>
      <c r="I109" s="86">
        <v>50990</v>
      </c>
      <c r="J109" s="85">
        <v>7286.73</v>
      </c>
      <c r="K109" s="85">
        <f t="shared" si="2"/>
        <v>438.95963855421678</v>
      </c>
      <c r="L109" s="85">
        <f t="shared" si="3"/>
        <v>14.290507942733868</v>
      </c>
    </row>
    <row r="110" spans="2:12" x14ac:dyDescent="0.25">
      <c r="B110" s="11"/>
      <c r="C110" s="11"/>
      <c r="D110" s="8">
        <v>412</v>
      </c>
      <c r="E110" s="8"/>
      <c r="F110" s="8" t="s">
        <v>223</v>
      </c>
      <c r="G110" s="77">
        <v>1660</v>
      </c>
      <c r="H110" s="5"/>
      <c r="I110" s="6">
        <v>50990</v>
      </c>
      <c r="J110" s="77">
        <v>7286.73</v>
      </c>
      <c r="K110" s="85">
        <f t="shared" si="2"/>
        <v>438.95963855421678</v>
      </c>
      <c r="L110" s="85">
        <f t="shared" si="3"/>
        <v>14.290507942733868</v>
      </c>
    </row>
    <row r="111" spans="2:12" x14ac:dyDescent="0.25">
      <c r="B111" s="11"/>
      <c r="C111" s="11"/>
      <c r="D111" s="8"/>
      <c r="E111" s="8">
        <v>4123</v>
      </c>
      <c r="F111" s="8" t="s">
        <v>260</v>
      </c>
      <c r="G111" s="77">
        <v>160</v>
      </c>
      <c r="H111" s="5"/>
      <c r="I111" s="6"/>
      <c r="J111" s="77"/>
      <c r="K111" s="85"/>
      <c r="L111" s="85"/>
    </row>
    <row r="112" spans="2:12" x14ac:dyDescent="0.25">
      <c r="B112" s="11"/>
      <c r="C112" s="11"/>
      <c r="D112" s="8"/>
      <c r="E112" s="8">
        <v>4124</v>
      </c>
      <c r="F112" s="8" t="s">
        <v>146</v>
      </c>
      <c r="G112" s="77">
        <v>1500</v>
      </c>
      <c r="H112" s="5"/>
      <c r="I112" s="6">
        <v>50990</v>
      </c>
      <c r="J112" s="77">
        <v>7286.73</v>
      </c>
      <c r="K112" s="85">
        <f t="shared" si="2"/>
        <v>485.78199999999993</v>
      </c>
      <c r="L112" s="85">
        <f t="shared" si="3"/>
        <v>14.290507942733868</v>
      </c>
    </row>
    <row r="113" spans="2:12" x14ac:dyDescent="0.25">
      <c r="B113" s="7"/>
      <c r="C113" s="7">
        <v>42</v>
      </c>
      <c r="D113" s="16"/>
      <c r="E113" s="16"/>
      <c r="F113" s="16" t="s">
        <v>224</v>
      </c>
      <c r="G113" s="85">
        <v>200449.43</v>
      </c>
      <c r="H113" s="84"/>
      <c r="I113" s="86">
        <v>203453</v>
      </c>
      <c r="J113" s="85">
        <v>129662.12</v>
      </c>
      <c r="K113" s="85">
        <f t="shared" si="2"/>
        <v>64.68570152581627</v>
      </c>
      <c r="L113" s="85">
        <f t="shared" si="3"/>
        <v>63.730748624989552</v>
      </c>
    </row>
    <row r="114" spans="2:12" x14ac:dyDescent="0.25">
      <c r="B114" s="11"/>
      <c r="C114" s="11"/>
      <c r="D114" s="8">
        <v>421</v>
      </c>
      <c r="E114" s="8"/>
      <c r="F114" s="8" t="s">
        <v>225</v>
      </c>
      <c r="G114" s="77">
        <v>1000</v>
      </c>
      <c r="H114" s="5"/>
      <c r="I114" s="6"/>
      <c r="J114" s="77"/>
      <c r="K114" s="85"/>
      <c r="L114" s="85"/>
    </row>
    <row r="115" spans="2:12" x14ac:dyDescent="0.25">
      <c r="B115" s="11"/>
      <c r="C115" s="11"/>
      <c r="D115" s="8"/>
      <c r="E115" s="8">
        <v>4214</v>
      </c>
      <c r="F115" s="8" t="s">
        <v>226</v>
      </c>
      <c r="G115" s="77">
        <v>1000</v>
      </c>
      <c r="H115" s="5"/>
      <c r="I115" s="6"/>
      <c r="J115" s="77"/>
      <c r="K115" s="85"/>
      <c r="L115" s="85"/>
    </row>
    <row r="116" spans="2:12" x14ac:dyDescent="0.25">
      <c r="B116" s="11"/>
      <c r="C116" s="11"/>
      <c r="D116" s="8">
        <v>422</v>
      </c>
      <c r="E116" s="8"/>
      <c r="F116" s="8" t="s">
        <v>227</v>
      </c>
      <c r="G116" s="77">
        <v>57609.81</v>
      </c>
      <c r="H116" s="5"/>
      <c r="I116" s="6">
        <v>41103</v>
      </c>
      <c r="J116" s="77">
        <v>11695.63</v>
      </c>
      <c r="K116" s="85">
        <f t="shared" si="2"/>
        <v>20.301455602787094</v>
      </c>
      <c r="L116" s="85">
        <f t="shared" si="3"/>
        <v>28.454443714570708</v>
      </c>
    </row>
    <row r="117" spans="2:12" x14ac:dyDescent="0.25">
      <c r="B117" s="11"/>
      <c r="C117" s="11"/>
      <c r="D117" s="8"/>
      <c r="E117" s="8">
        <v>4221</v>
      </c>
      <c r="F117" s="8" t="s">
        <v>147</v>
      </c>
      <c r="G117" s="77">
        <v>9612.41</v>
      </c>
      <c r="H117" s="5"/>
      <c r="I117" s="6">
        <v>14881</v>
      </c>
      <c r="J117" s="77">
        <v>1504.63</v>
      </c>
      <c r="K117" s="85">
        <f t="shared" ref="K117:K120" si="4">J117/G117*100</f>
        <v>15.652994410350788</v>
      </c>
      <c r="L117" s="85">
        <f t="shared" ref="L117:L128" si="5">J117/I117*100</f>
        <v>10.111081244540019</v>
      </c>
    </row>
    <row r="118" spans="2:12" x14ac:dyDescent="0.25">
      <c r="B118" s="11"/>
      <c r="C118" s="11"/>
      <c r="D118" s="8"/>
      <c r="E118" s="8">
        <v>4222</v>
      </c>
      <c r="F118" s="8" t="s">
        <v>148</v>
      </c>
      <c r="G118" s="77">
        <v>893.99</v>
      </c>
      <c r="H118" s="5"/>
      <c r="I118" s="6">
        <v>5000</v>
      </c>
      <c r="J118" s="77"/>
      <c r="K118" s="85"/>
      <c r="L118" s="85">
        <f t="shared" si="5"/>
        <v>0</v>
      </c>
    </row>
    <row r="119" spans="2:12" x14ac:dyDescent="0.25">
      <c r="B119" s="11"/>
      <c r="C119" s="11"/>
      <c r="D119" s="8"/>
      <c r="E119" s="8">
        <v>4223</v>
      </c>
      <c r="F119" s="8" t="s">
        <v>228</v>
      </c>
      <c r="G119" s="77">
        <v>14525.88</v>
      </c>
      <c r="H119" s="5"/>
      <c r="I119" s="6">
        <v>7005</v>
      </c>
      <c r="J119" s="77">
        <v>3585</v>
      </c>
      <c r="K119" s="85">
        <f t="shared" si="4"/>
        <v>24.680088228733823</v>
      </c>
      <c r="L119" s="85">
        <f t="shared" si="5"/>
        <v>51.177730192719487</v>
      </c>
    </row>
    <row r="120" spans="2:12" x14ac:dyDescent="0.25">
      <c r="B120" s="11"/>
      <c r="C120" s="11"/>
      <c r="D120" s="8"/>
      <c r="E120" s="8">
        <v>4225</v>
      </c>
      <c r="F120" s="8" t="s">
        <v>229</v>
      </c>
      <c r="G120" s="77">
        <v>211.2</v>
      </c>
      <c r="H120" s="5"/>
      <c r="I120" s="6">
        <v>1000</v>
      </c>
      <c r="J120" s="77"/>
      <c r="K120" s="85">
        <f t="shared" si="4"/>
        <v>0</v>
      </c>
      <c r="L120" s="85">
        <f t="shared" si="5"/>
        <v>0</v>
      </c>
    </row>
    <row r="121" spans="2:12" x14ac:dyDescent="0.25">
      <c r="B121" s="11"/>
      <c r="C121" s="11"/>
      <c r="D121" s="8"/>
      <c r="E121" s="8">
        <v>4226</v>
      </c>
      <c r="F121" s="8" t="s">
        <v>256</v>
      </c>
      <c r="G121" s="77"/>
      <c r="H121" s="5"/>
      <c r="I121" s="6"/>
      <c r="J121" s="77"/>
      <c r="K121" s="85"/>
      <c r="L121" s="85" t="e">
        <f t="shared" si="5"/>
        <v>#DIV/0!</v>
      </c>
    </row>
    <row r="122" spans="2:12" x14ac:dyDescent="0.25">
      <c r="B122" s="11"/>
      <c r="C122" s="11"/>
      <c r="D122" s="8"/>
      <c r="E122" s="8">
        <v>4227</v>
      </c>
      <c r="F122" s="8" t="s">
        <v>230</v>
      </c>
      <c r="G122" s="77">
        <v>32366.33</v>
      </c>
      <c r="H122" s="5"/>
      <c r="I122" s="6">
        <v>13217</v>
      </c>
      <c r="J122" s="77">
        <v>6606</v>
      </c>
      <c r="K122" s="85"/>
      <c r="L122" s="85">
        <f t="shared" si="5"/>
        <v>49.981084966331238</v>
      </c>
    </row>
    <row r="123" spans="2:12" x14ac:dyDescent="0.25">
      <c r="B123" s="11"/>
      <c r="C123" s="11"/>
      <c r="D123" s="8">
        <v>423</v>
      </c>
      <c r="E123" s="8"/>
      <c r="F123" s="8" t="s">
        <v>231</v>
      </c>
      <c r="G123" s="77">
        <v>45651.62</v>
      </c>
      <c r="H123" s="5"/>
      <c r="I123" s="6">
        <v>60850</v>
      </c>
      <c r="J123" s="77">
        <v>23049.599999999999</v>
      </c>
      <c r="K123" s="85">
        <f t="shared" ref="K123:K128" si="6">J123/G123*100</f>
        <v>50.490212614579718</v>
      </c>
      <c r="L123" s="85">
        <f t="shared" si="5"/>
        <v>37.879375513557925</v>
      </c>
    </row>
    <row r="124" spans="2:12" x14ac:dyDescent="0.25">
      <c r="B124" s="11"/>
      <c r="C124" s="11"/>
      <c r="D124" s="8"/>
      <c r="E124" s="8">
        <v>4231</v>
      </c>
      <c r="F124" s="8" t="s">
        <v>232</v>
      </c>
      <c r="G124" s="77">
        <v>45651.62</v>
      </c>
      <c r="H124" s="5"/>
      <c r="I124" s="6">
        <v>60850</v>
      </c>
      <c r="J124" s="77">
        <v>23049.599999999999</v>
      </c>
      <c r="K124" s="85">
        <f t="shared" si="6"/>
        <v>50.490212614579718</v>
      </c>
      <c r="L124" s="85">
        <f t="shared" si="5"/>
        <v>37.879375513557925</v>
      </c>
    </row>
    <row r="125" spans="2:12" x14ac:dyDescent="0.25">
      <c r="B125" s="11"/>
      <c r="C125" s="11"/>
      <c r="D125" s="8">
        <v>426</v>
      </c>
      <c r="E125" s="8"/>
      <c r="F125" s="8" t="s">
        <v>233</v>
      </c>
      <c r="G125" s="77">
        <v>96188</v>
      </c>
      <c r="H125" s="5"/>
      <c r="I125" s="6">
        <v>101500</v>
      </c>
      <c r="J125" s="77">
        <v>94916.89</v>
      </c>
      <c r="K125" s="85">
        <f t="shared" si="6"/>
        <v>98.678514991475026</v>
      </c>
      <c r="L125" s="85">
        <f t="shared" si="5"/>
        <v>93.514177339901465</v>
      </c>
    </row>
    <row r="126" spans="2:12" x14ac:dyDescent="0.25">
      <c r="B126" s="11"/>
      <c r="C126" s="11"/>
      <c r="D126" s="8"/>
      <c r="E126" s="8">
        <v>4262</v>
      </c>
      <c r="F126" s="8" t="s">
        <v>234</v>
      </c>
      <c r="G126" s="77"/>
      <c r="H126" s="5"/>
      <c r="I126" s="6"/>
      <c r="J126" s="77"/>
      <c r="K126" s="85" t="e">
        <f t="shared" si="6"/>
        <v>#DIV/0!</v>
      </c>
      <c r="L126" s="85"/>
    </row>
    <row r="127" spans="2:12" ht="15" customHeight="1" x14ac:dyDescent="0.25">
      <c r="B127" s="11"/>
      <c r="C127" s="11"/>
      <c r="D127" s="8"/>
      <c r="E127" s="8">
        <v>4263</v>
      </c>
      <c r="F127" s="8" t="s">
        <v>235</v>
      </c>
      <c r="G127" s="77">
        <v>88948</v>
      </c>
      <c r="H127" s="5"/>
      <c r="I127" s="6">
        <v>100000</v>
      </c>
      <c r="J127" s="77">
        <v>89096.89</v>
      </c>
      <c r="K127" s="85">
        <f t="shared" si="6"/>
        <v>100.16738993569277</v>
      </c>
      <c r="L127" s="85">
        <f t="shared" si="5"/>
        <v>89.096890000000002</v>
      </c>
    </row>
    <row r="128" spans="2:12" x14ac:dyDescent="0.25">
      <c r="B128" s="11"/>
      <c r="C128" s="11"/>
      <c r="D128" s="8"/>
      <c r="E128" s="8">
        <v>4264</v>
      </c>
      <c r="F128" s="8" t="s">
        <v>236</v>
      </c>
      <c r="G128" s="77">
        <v>7240</v>
      </c>
      <c r="H128" s="5"/>
      <c r="I128" s="6">
        <v>1500</v>
      </c>
      <c r="J128" s="77">
        <v>5820</v>
      </c>
      <c r="K128" s="85">
        <f t="shared" si="6"/>
        <v>80.386740331491708</v>
      </c>
      <c r="L128" s="85">
        <f t="shared" si="5"/>
        <v>388</v>
      </c>
    </row>
    <row r="129" spans="2:12" ht="4.5" customHeight="1" x14ac:dyDescent="0.25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</row>
  </sheetData>
  <mergeCells count="12">
    <mergeCell ref="B1:L1"/>
    <mergeCell ref="B2:L2"/>
    <mergeCell ref="B4:L4"/>
    <mergeCell ref="B6:L6"/>
    <mergeCell ref="B50:F50"/>
    <mergeCell ref="B9:F9"/>
    <mergeCell ref="B49:F49"/>
    <mergeCell ref="B8:F8"/>
    <mergeCell ref="B7:L7"/>
    <mergeCell ref="B5:L5"/>
    <mergeCell ref="B48:L48"/>
    <mergeCell ref="B3:L3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K49"/>
  <sheetViews>
    <sheetView topLeftCell="A28" workbookViewId="0">
      <selection activeCell="F6" sqref="F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4" t="s">
        <v>48</v>
      </c>
      <c r="C2" s="124"/>
      <c r="D2" s="124"/>
      <c r="E2" s="124"/>
      <c r="F2" s="124"/>
      <c r="G2" s="124"/>
      <c r="H2" s="124"/>
    </row>
    <row r="3" spans="2:8" ht="18" x14ac:dyDescent="0.25">
      <c r="B3" s="50"/>
      <c r="C3" s="50"/>
      <c r="D3" s="50"/>
      <c r="E3" s="50"/>
      <c r="F3" s="51"/>
      <c r="G3" s="51"/>
      <c r="H3" s="51"/>
    </row>
    <row r="4" spans="2:8" ht="33.75" customHeight="1" x14ac:dyDescent="0.25">
      <c r="B4" s="34" t="s">
        <v>8</v>
      </c>
      <c r="C4" s="34" t="s">
        <v>257</v>
      </c>
      <c r="D4" s="34" t="s">
        <v>268</v>
      </c>
      <c r="E4" s="34" t="s">
        <v>269</v>
      </c>
      <c r="F4" s="34" t="s">
        <v>270</v>
      </c>
      <c r="G4" s="34" t="s">
        <v>30</v>
      </c>
      <c r="H4" s="34" t="s">
        <v>62</v>
      </c>
    </row>
    <row r="5" spans="2:8" x14ac:dyDescent="0.25">
      <c r="B5" s="34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45</v>
      </c>
      <c r="H5" s="36" t="s">
        <v>46</v>
      </c>
    </row>
    <row r="6" spans="2:8" x14ac:dyDescent="0.25">
      <c r="B6" s="7" t="s">
        <v>59</v>
      </c>
      <c r="C6" s="92">
        <f>C7+C10+C13+C16+C21</f>
        <v>1446218.9600000002</v>
      </c>
      <c r="D6" s="92"/>
      <c r="E6" s="92">
        <v>1890027</v>
      </c>
      <c r="F6" s="92">
        <f>F7+F10+F13+F16+F24</f>
        <v>2365153.9500000002</v>
      </c>
      <c r="G6" s="93">
        <f>F6/C6*100</f>
        <v>163.54051602255305</v>
      </c>
      <c r="H6" s="93">
        <f>F6/E6*100</f>
        <v>125.13863294016436</v>
      </c>
    </row>
    <row r="7" spans="2:8" x14ac:dyDescent="0.25">
      <c r="B7" s="87" t="s">
        <v>20</v>
      </c>
      <c r="C7" s="94">
        <v>210551.39</v>
      </c>
      <c r="D7" s="76"/>
      <c r="E7" s="76">
        <v>150000</v>
      </c>
      <c r="F7" s="94">
        <v>150000</v>
      </c>
      <c r="G7" s="93">
        <f t="shared" ref="G7:G49" si="0">F7/C7*100</f>
        <v>71.241514957464773</v>
      </c>
      <c r="H7" s="93">
        <f t="shared" ref="H7:H49" si="1">F7/E7*100</f>
        <v>100</v>
      </c>
    </row>
    <row r="8" spans="2:8" x14ac:dyDescent="0.25">
      <c r="B8" s="20" t="s">
        <v>21</v>
      </c>
      <c r="C8" s="93">
        <v>210551.39</v>
      </c>
      <c r="D8" s="5"/>
      <c r="E8" s="5">
        <v>150000</v>
      </c>
      <c r="F8" s="93">
        <v>150000</v>
      </c>
      <c r="G8" s="93">
        <f t="shared" si="0"/>
        <v>71.241514957464773</v>
      </c>
      <c r="H8" s="93">
        <f t="shared" si="1"/>
        <v>100</v>
      </c>
    </row>
    <row r="9" spans="2:8" x14ac:dyDescent="0.25">
      <c r="B9" s="21" t="s">
        <v>237</v>
      </c>
      <c r="C9" s="93">
        <v>210551.39</v>
      </c>
      <c r="D9" s="5"/>
      <c r="E9" s="5">
        <v>150000</v>
      </c>
      <c r="F9" s="93">
        <v>150000</v>
      </c>
      <c r="G9" s="93">
        <f t="shared" si="0"/>
        <v>71.241514957464773</v>
      </c>
      <c r="H9" s="93">
        <f t="shared" si="1"/>
        <v>100</v>
      </c>
    </row>
    <row r="10" spans="2:8" x14ac:dyDescent="0.25">
      <c r="B10" s="87" t="s">
        <v>26</v>
      </c>
      <c r="C10" s="94">
        <v>99844.53</v>
      </c>
      <c r="D10" s="76"/>
      <c r="E10" s="89">
        <v>120027</v>
      </c>
      <c r="F10" s="94">
        <v>145896.25</v>
      </c>
      <c r="G10" s="93">
        <f t="shared" si="0"/>
        <v>146.12342809365722</v>
      </c>
      <c r="H10" s="93">
        <f t="shared" si="1"/>
        <v>121.55285894007181</v>
      </c>
    </row>
    <row r="11" spans="2:8" x14ac:dyDescent="0.25">
      <c r="B11" s="22" t="s">
        <v>27</v>
      </c>
      <c r="C11" s="93">
        <v>99844.53</v>
      </c>
      <c r="D11" s="5"/>
      <c r="E11" s="6">
        <v>120027</v>
      </c>
      <c r="F11" s="93">
        <v>145896.25</v>
      </c>
      <c r="G11" s="93">
        <f t="shared" si="0"/>
        <v>146.12342809365722</v>
      </c>
      <c r="H11" s="93">
        <f t="shared" si="1"/>
        <v>121.55285894007181</v>
      </c>
    </row>
    <row r="12" spans="2:8" x14ac:dyDescent="0.25">
      <c r="B12" s="11" t="s">
        <v>238</v>
      </c>
      <c r="C12" s="93">
        <v>99844.53</v>
      </c>
      <c r="D12" s="5"/>
      <c r="E12" s="6">
        <v>120027</v>
      </c>
      <c r="F12" s="93">
        <v>145896.25</v>
      </c>
      <c r="G12" s="93">
        <f t="shared" si="0"/>
        <v>146.12342809365722</v>
      </c>
      <c r="H12" s="93">
        <f t="shared" si="1"/>
        <v>121.55285894007181</v>
      </c>
    </row>
    <row r="13" spans="2:8" x14ac:dyDescent="0.25">
      <c r="B13" s="87" t="s">
        <v>239</v>
      </c>
      <c r="C13" s="94">
        <v>1112237.1200000001</v>
      </c>
      <c r="D13" s="76"/>
      <c r="E13" s="89">
        <v>1500000</v>
      </c>
      <c r="F13" s="94">
        <v>1950658.77</v>
      </c>
      <c r="G13" s="93">
        <f t="shared" si="0"/>
        <v>175.38155622786621</v>
      </c>
      <c r="H13" s="93">
        <f t="shared" si="1"/>
        <v>130.04391799999999</v>
      </c>
    </row>
    <row r="14" spans="2:8" x14ac:dyDescent="0.25">
      <c r="B14" s="11" t="s">
        <v>240</v>
      </c>
      <c r="C14" s="93">
        <v>1112237.1200000001</v>
      </c>
      <c r="D14" s="5"/>
      <c r="E14" s="6">
        <v>1500000</v>
      </c>
      <c r="F14" s="93">
        <v>1950658.77</v>
      </c>
      <c r="G14" s="93">
        <f t="shared" si="0"/>
        <v>175.38155622786621</v>
      </c>
      <c r="H14" s="93">
        <f t="shared" si="1"/>
        <v>130.04391799999999</v>
      </c>
    </row>
    <row r="15" spans="2:8" x14ac:dyDescent="0.25">
      <c r="B15" s="11" t="s">
        <v>241</v>
      </c>
      <c r="C15" s="93">
        <v>1112237.1200000001</v>
      </c>
      <c r="D15" s="5"/>
      <c r="E15" s="6">
        <v>1500000</v>
      </c>
      <c r="F15" s="93">
        <v>1950658.77</v>
      </c>
      <c r="G15" s="93">
        <f t="shared" si="0"/>
        <v>175.38155622786621</v>
      </c>
      <c r="H15" s="93">
        <f t="shared" si="1"/>
        <v>130.04391799999999</v>
      </c>
    </row>
    <row r="16" spans="2:8" x14ac:dyDescent="0.25">
      <c r="B16" s="87" t="s">
        <v>242</v>
      </c>
      <c r="C16" s="94">
        <v>13313.8</v>
      </c>
      <c r="D16" s="76"/>
      <c r="E16" s="89">
        <v>120000</v>
      </c>
      <c r="F16" s="94">
        <v>112370.25</v>
      </c>
      <c r="G16" s="93">
        <f t="shared" si="0"/>
        <v>844.01335456443701</v>
      </c>
      <c r="H16" s="93">
        <f t="shared" si="1"/>
        <v>93.641874999999999</v>
      </c>
    </row>
    <row r="17" spans="2:8" ht="15.75" customHeight="1" x14ac:dyDescent="0.25">
      <c r="B17" s="11" t="s">
        <v>243</v>
      </c>
      <c r="C17" s="93">
        <v>13313.8</v>
      </c>
      <c r="D17" s="5"/>
      <c r="E17" s="6">
        <v>120000</v>
      </c>
      <c r="F17" s="93">
        <v>112370.25</v>
      </c>
      <c r="G17" s="93">
        <f t="shared" si="0"/>
        <v>844.01335456443701</v>
      </c>
      <c r="H17" s="93">
        <f t="shared" si="1"/>
        <v>93.641874999999999</v>
      </c>
    </row>
    <row r="18" spans="2:8" ht="15.75" customHeight="1" x14ac:dyDescent="0.25">
      <c r="B18" s="11" t="s">
        <v>237</v>
      </c>
      <c r="C18" s="93">
        <v>13313.8</v>
      </c>
      <c r="D18" s="5"/>
      <c r="E18" s="6">
        <v>120000</v>
      </c>
      <c r="F18" s="93">
        <v>112370.25</v>
      </c>
      <c r="G18" s="93">
        <f t="shared" si="0"/>
        <v>844.01335456443701</v>
      </c>
      <c r="H18" s="93">
        <f t="shared" si="1"/>
        <v>93.641874999999999</v>
      </c>
    </row>
    <row r="19" spans="2:8" x14ac:dyDescent="0.25">
      <c r="B19" s="11" t="s">
        <v>244</v>
      </c>
      <c r="C19" s="93"/>
      <c r="D19" s="5"/>
      <c r="E19" s="6"/>
      <c r="F19" s="93"/>
      <c r="G19" s="93" t="e">
        <f t="shared" si="0"/>
        <v>#DIV/0!</v>
      </c>
      <c r="H19" s="93" t="e">
        <f t="shared" si="1"/>
        <v>#DIV/0!</v>
      </c>
    </row>
    <row r="20" spans="2:8" x14ac:dyDescent="0.25">
      <c r="B20" s="11" t="s">
        <v>241</v>
      </c>
      <c r="C20" s="93"/>
      <c r="D20" s="5"/>
      <c r="E20" s="6"/>
      <c r="F20" s="93"/>
      <c r="G20" s="93" t="e">
        <f t="shared" si="0"/>
        <v>#DIV/0!</v>
      </c>
      <c r="H20" s="93" t="e">
        <f t="shared" si="1"/>
        <v>#DIV/0!</v>
      </c>
    </row>
    <row r="21" spans="2:8" x14ac:dyDescent="0.25">
      <c r="B21" s="87" t="s">
        <v>245</v>
      </c>
      <c r="C21" s="94">
        <v>10272.120000000001</v>
      </c>
      <c r="D21" s="76"/>
      <c r="E21" s="89">
        <v>0</v>
      </c>
      <c r="F21" s="94">
        <v>0</v>
      </c>
      <c r="G21" s="93"/>
      <c r="H21" s="93"/>
    </row>
    <row r="22" spans="2:8" x14ac:dyDescent="0.25">
      <c r="B22" s="11" t="s">
        <v>246</v>
      </c>
      <c r="C22" s="93"/>
      <c r="D22" s="5"/>
      <c r="E22" s="6">
        <v>0</v>
      </c>
      <c r="F22" s="93">
        <v>0</v>
      </c>
      <c r="G22" s="93"/>
      <c r="H22" s="93"/>
    </row>
    <row r="23" spans="2:8" x14ac:dyDescent="0.25">
      <c r="B23" s="22" t="s">
        <v>241</v>
      </c>
      <c r="C23" s="93"/>
      <c r="D23" s="5"/>
      <c r="E23" s="6">
        <v>0</v>
      </c>
      <c r="F23" s="93">
        <v>0</v>
      </c>
      <c r="G23" s="93"/>
      <c r="H23" s="93"/>
    </row>
    <row r="24" spans="2:8" ht="25.5" x14ac:dyDescent="0.25">
      <c r="B24" s="88" t="s">
        <v>281</v>
      </c>
      <c r="C24" s="93">
        <v>0</v>
      </c>
      <c r="D24" s="5"/>
      <c r="E24" s="6">
        <v>0</v>
      </c>
      <c r="F24" s="152">
        <f>F26+F27</f>
        <v>6228.68</v>
      </c>
      <c r="G24" s="93"/>
      <c r="H24" s="93"/>
    </row>
    <row r="25" spans="2:8" ht="25.5" x14ac:dyDescent="0.25">
      <c r="B25" s="22" t="s">
        <v>282</v>
      </c>
      <c r="C25" s="93"/>
      <c r="D25" s="5"/>
      <c r="E25" s="6"/>
      <c r="F25" s="93">
        <v>5988.68</v>
      </c>
      <c r="G25" s="93"/>
      <c r="H25" s="93"/>
    </row>
    <row r="26" spans="2:8" x14ac:dyDescent="0.25">
      <c r="B26" s="22" t="s">
        <v>241</v>
      </c>
      <c r="C26" s="93"/>
      <c r="D26" s="5"/>
      <c r="E26" s="6"/>
      <c r="F26" s="93">
        <v>5988.68</v>
      </c>
      <c r="G26" s="93"/>
      <c r="H26" s="93"/>
    </row>
    <row r="27" spans="2:8" ht="25.5" x14ac:dyDescent="0.25">
      <c r="B27" s="22" t="s">
        <v>283</v>
      </c>
      <c r="C27" s="93"/>
      <c r="D27" s="5"/>
      <c r="E27" s="6"/>
      <c r="F27" s="93">
        <v>240</v>
      </c>
      <c r="G27" s="93"/>
      <c r="H27" s="93"/>
    </row>
    <row r="28" spans="2:8" x14ac:dyDescent="0.25">
      <c r="B28" s="87" t="s">
        <v>60</v>
      </c>
      <c r="C28" s="94">
        <f>C29+C32+C35+C39+C46</f>
        <v>1426209.6300000001</v>
      </c>
      <c r="D28" s="76"/>
      <c r="E28" s="89">
        <v>1890027</v>
      </c>
      <c r="F28" s="94">
        <v>1675909.91</v>
      </c>
      <c r="G28" s="93">
        <f t="shared" si="0"/>
        <v>117.50796480037789</v>
      </c>
      <c r="H28" s="93">
        <f t="shared" si="1"/>
        <v>88.671215278935165</v>
      </c>
    </row>
    <row r="29" spans="2:8" x14ac:dyDescent="0.25">
      <c r="B29" s="87" t="s">
        <v>247</v>
      </c>
      <c r="C29" s="94">
        <v>210551.39</v>
      </c>
      <c r="D29" s="76"/>
      <c r="E29" s="76">
        <v>150000</v>
      </c>
      <c r="F29" s="94">
        <v>150000</v>
      </c>
      <c r="G29" s="93">
        <f t="shared" si="0"/>
        <v>71.241514957464773</v>
      </c>
      <c r="H29" s="93">
        <f t="shared" si="1"/>
        <v>100</v>
      </c>
    </row>
    <row r="30" spans="2:8" x14ac:dyDescent="0.25">
      <c r="B30" s="20" t="s">
        <v>21</v>
      </c>
      <c r="C30" s="93">
        <v>210551.39</v>
      </c>
      <c r="D30" s="5"/>
      <c r="E30" s="5">
        <v>150000</v>
      </c>
      <c r="F30" s="93">
        <v>150000</v>
      </c>
      <c r="G30" s="93">
        <f t="shared" si="0"/>
        <v>71.241514957464773</v>
      </c>
      <c r="H30" s="93">
        <f t="shared" si="1"/>
        <v>100</v>
      </c>
    </row>
    <row r="31" spans="2:8" x14ac:dyDescent="0.25">
      <c r="B31" s="21" t="s">
        <v>248</v>
      </c>
      <c r="C31" s="93">
        <v>210551.39</v>
      </c>
      <c r="D31" s="5"/>
      <c r="E31" s="5">
        <v>150000</v>
      </c>
      <c r="F31" s="93">
        <v>150000</v>
      </c>
      <c r="G31" s="93">
        <f t="shared" si="0"/>
        <v>71.241514957464773</v>
      </c>
      <c r="H31" s="93">
        <f t="shared" si="1"/>
        <v>100</v>
      </c>
    </row>
    <row r="32" spans="2:8" x14ac:dyDescent="0.25">
      <c r="B32" s="87" t="s">
        <v>26</v>
      </c>
      <c r="C32" s="94">
        <v>100422.25</v>
      </c>
      <c r="D32" s="76"/>
      <c r="E32" s="89">
        <v>120027</v>
      </c>
      <c r="F32" s="94">
        <v>141268.54999999999</v>
      </c>
      <c r="G32" s="93">
        <f t="shared" si="0"/>
        <v>140.67455170542385</v>
      </c>
      <c r="H32" s="93">
        <f t="shared" si="1"/>
        <v>117.69730977196798</v>
      </c>
    </row>
    <row r="33" spans="2:11" x14ac:dyDescent="0.25">
      <c r="B33" s="22" t="s">
        <v>27</v>
      </c>
      <c r="C33" s="93">
        <v>100422</v>
      </c>
      <c r="D33" s="5"/>
      <c r="E33" s="6">
        <v>120027</v>
      </c>
      <c r="F33" s="93">
        <v>141268.54999999999</v>
      </c>
      <c r="G33" s="93">
        <f t="shared" si="0"/>
        <v>140.67490191392324</v>
      </c>
      <c r="H33" s="93">
        <f t="shared" si="1"/>
        <v>117.69730977196798</v>
      </c>
    </row>
    <row r="34" spans="2:11" x14ac:dyDescent="0.25">
      <c r="B34" s="22" t="s">
        <v>248</v>
      </c>
      <c r="C34" s="93">
        <v>100422.25</v>
      </c>
      <c r="D34" s="5"/>
      <c r="E34" s="6">
        <v>120027</v>
      </c>
      <c r="F34" s="93">
        <v>141268.54999999999</v>
      </c>
      <c r="G34" s="93">
        <f t="shared" si="0"/>
        <v>140.67455170542385</v>
      </c>
      <c r="H34" s="93">
        <f t="shared" si="1"/>
        <v>117.69730977196798</v>
      </c>
    </row>
    <row r="35" spans="2:11" x14ac:dyDescent="0.25">
      <c r="B35" s="88" t="s">
        <v>239</v>
      </c>
      <c r="C35" s="94">
        <v>1085686.96</v>
      </c>
      <c r="D35" s="76"/>
      <c r="E35" s="89">
        <v>1500000</v>
      </c>
      <c r="F35" s="94">
        <v>1271221.1100000001</v>
      </c>
      <c r="G35" s="93">
        <f t="shared" si="0"/>
        <v>117.08910181623624</v>
      </c>
      <c r="H35" s="93">
        <f t="shared" si="1"/>
        <v>84.748074000000003</v>
      </c>
    </row>
    <row r="36" spans="2:11" x14ac:dyDescent="0.25">
      <c r="B36" s="22" t="s">
        <v>240</v>
      </c>
      <c r="C36" s="93">
        <v>1085686.96</v>
      </c>
      <c r="D36" s="5"/>
      <c r="E36" s="6">
        <v>1500000</v>
      </c>
      <c r="F36" s="93">
        <v>1271221</v>
      </c>
      <c r="G36" s="93">
        <f t="shared" si="0"/>
        <v>117.08909168440229</v>
      </c>
      <c r="H36" s="93">
        <f t="shared" si="1"/>
        <v>84.748066666666659</v>
      </c>
    </row>
    <row r="37" spans="2:11" x14ac:dyDescent="0.25">
      <c r="B37" s="22" t="s">
        <v>248</v>
      </c>
      <c r="C37" s="93">
        <v>883577.53</v>
      </c>
      <c r="D37" s="5"/>
      <c r="E37" s="6">
        <v>1315557</v>
      </c>
      <c r="F37" s="93">
        <v>1174890.1499999999</v>
      </c>
      <c r="G37" s="93">
        <f t="shared" si="0"/>
        <v>132.96967273488721</v>
      </c>
      <c r="H37" s="93">
        <f t="shared" si="1"/>
        <v>89.307430236774223</v>
      </c>
    </row>
    <row r="38" spans="2:11" x14ac:dyDescent="0.25">
      <c r="B38" s="22" t="s">
        <v>249</v>
      </c>
      <c r="C38" s="93">
        <v>202109.43</v>
      </c>
      <c r="D38" s="5"/>
      <c r="E38" s="6">
        <v>184443</v>
      </c>
      <c r="F38" s="93">
        <v>96330.96</v>
      </c>
      <c r="G38" s="93">
        <f t="shared" si="0"/>
        <v>47.662773577660381</v>
      </c>
      <c r="H38" s="93">
        <f t="shared" si="1"/>
        <v>52.228037930417528</v>
      </c>
    </row>
    <row r="39" spans="2:11" x14ac:dyDescent="0.25">
      <c r="B39" s="88" t="s">
        <v>242</v>
      </c>
      <c r="C39" s="94">
        <v>13313.8</v>
      </c>
      <c r="D39" s="76"/>
      <c r="E39" s="89">
        <v>120000</v>
      </c>
      <c r="F39" s="94">
        <v>112370.25</v>
      </c>
      <c r="G39" s="93">
        <f t="shared" si="0"/>
        <v>844.01335456443701</v>
      </c>
      <c r="H39" s="93">
        <f t="shared" si="1"/>
        <v>93.641874999999999</v>
      </c>
    </row>
    <row r="40" spans="2:11" x14ac:dyDescent="0.25">
      <c r="B40" s="22" t="s">
        <v>243</v>
      </c>
      <c r="C40" s="93">
        <v>13313.8</v>
      </c>
      <c r="D40" s="5"/>
      <c r="E40" s="6">
        <v>120000</v>
      </c>
      <c r="F40" s="93">
        <v>112370.25</v>
      </c>
      <c r="G40" s="93">
        <f t="shared" si="0"/>
        <v>844.01335456443701</v>
      </c>
      <c r="H40" s="93">
        <f t="shared" si="1"/>
        <v>93.641874999999999</v>
      </c>
    </row>
    <row r="41" spans="2:11" x14ac:dyDescent="0.25">
      <c r="B41" s="22" t="s">
        <v>248</v>
      </c>
      <c r="C41" s="93">
        <v>13313.8</v>
      </c>
      <c r="D41" s="5"/>
      <c r="E41" s="6">
        <v>50000</v>
      </c>
      <c r="F41" s="93">
        <v>71752.36</v>
      </c>
      <c r="G41" s="93">
        <f t="shared" si="0"/>
        <v>538.93223572533759</v>
      </c>
      <c r="H41" s="93">
        <f t="shared" si="1"/>
        <v>143.50472000000002</v>
      </c>
    </row>
    <row r="42" spans="2:11" x14ac:dyDescent="0.25">
      <c r="B42" s="22" t="s">
        <v>249</v>
      </c>
      <c r="C42" s="93">
        <v>0</v>
      </c>
      <c r="D42" s="5"/>
      <c r="E42" s="6">
        <v>70000</v>
      </c>
      <c r="F42" s="93">
        <v>40617.89</v>
      </c>
      <c r="G42" s="93" t="e">
        <f t="shared" si="0"/>
        <v>#DIV/0!</v>
      </c>
      <c r="H42" s="93">
        <f t="shared" si="1"/>
        <v>58.025557142857146</v>
      </c>
    </row>
    <row r="43" spans="2:11" x14ac:dyDescent="0.25">
      <c r="B43" s="22" t="s">
        <v>244</v>
      </c>
      <c r="C43" s="93">
        <v>0</v>
      </c>
      <c r="D43" s="5"/>
      <c r="E43" s="6"/>
      <c r="F43" s="93"/>
      <c r="G43" s="93" t="e">
        <f t="shared" si="0"/>
        <v>#DIV/0!</v>
      </c>
      <c r="H43" s="93" t="e">
        <f t="shared" si="1"/>
        <v>#DIV/0!</v>
      </c>
    </row>
    <row r="44" spans="2:11" x14ac:dyDescent="0.25">
      <c r="B44" s="22" t="s">
        <v>248</v>
      </c>
      <c r="C44" s="93">
        <v>0</v>
      </c>
      <c r="D44" s="5"/>
      <c r="E44" s="6"/>
      <c r="F44" s="93"/>
      <c r="G44" s="93" t="e">
        <f t="shared" si="0"/>
        <v>#DIV/0!</v>
      </c>
      <c r="H44" s="93" t="e">
        <f t="shared" si="1"/>
        <v>#DIV/0!</v>
      </c>
    </row>
    <row r="45" spans="2:11" x14ac:dyDescent="0.25">
      <c r="B45" s="22" t="s">
        <v>249</v>
      </c>
      <c r="C45" s="93">
        <v>0</v>
      </c>
      <c r="D45" s="5"/>
      <c r="E45" s="6"/>
      <c r="F45" s="93"/>
      <c r="G45" s="93" t="e">
        <f t="shared" si="0"/>
        <v>#DIV/0!</v>
      </c>
      <c r="H45" s="93" t="e">
        <f t="shared" si="1"/>
        <v>#DIV/0!</v>
      </c>
    </row>
    <row r="46" spans="2:11" x14ac:dyDescent="0.25">
      <c r="B46" s="88" t="s">
        <v>265</v>
      </c>
      <c r="C46" s="94">
        <v>16235.23</v>
      </c>
      <c r="D46" s="105"/>
      <c r="E46" s="105"/>
      <c r="F46" s="94">
        <v>1050</v>
      </c>
      <c r="G46" s="93">
        <f t="shared" si="0"/>
        <v>6.4674168459578336</v>
      </c>
      <c r="H46" s="93" t="e">
        <f t="shared" si="1"/>
        <v>#DIV/0!</v>
      </c>
    </row>
    <row r="47" spans="2:11" ht="15" customHeight="1" x14ac:dyDescent="0.25">
      <c r="B47" s="107" t="s">
        <v>266</v>
      </c>
      <c r="C47" s="93">
        <v>16235.23</v>
      </c>
      <c r="D47" s="106"/>
      <c r="E47" s="106"/>
      <c r="F47" s="93">
        <v>1050</v>
      </c>
      <c r="G47" s="93">
        <f t="shared" si="0"/>
        <v>6.4674168459578336</v>
      </c>
      <c r="H47" s="93" t="e">
        <f t="shared" si="1"/>
        <v>#DIV/0!</v>
      </c>
      <c r="I47" s="30"/>
      <c r="J47" s="30"/>
      <c r="K47" s="30"/>
    </row>
    <row r="48" spans="2:11" x14ac:dyDescent="0.25">
      <c r="B48" s="22" t="s">
        <v>248</v>
      </c>
      <c r="C48" s="93">
        <v>16235.23</v>
      </c>
      <c r="D48" s="106"/>
      <c r="E48" s="106"/>
      <c r="F48" s="93">
        <v>1050</v>
      </c>
      <c r="G48" s="93">
        <f t="shared" si="0"/>
        <v>6.4674168459578336</v>
      </c>
      <c r="H48" s="93" t="e">
        <f t="shared" si="1"/>
        <v>#DIV/0!</v>
      </c>
      <c r="I48" s="30"/>
      <c r="J48" s="30"/>
      <c r="K48" s="30"/>
    </row>
    <row r="49" spans="2:11" x14ac:dyDescent="0.25">
      <c r="B49" s="22" t="s">
        <v>249</v>
      </c>
      <c r="C49" s="93">
        <v>0</v>
      </c>
      <c r="D49" s="106"/>
      <c r="E49" s="106"/>
      <c r="F49" s="93"/>
      <c r="G49" s="93" t="e">
        <f t="shared" si="0"/>
        <v>#DIV/0!</v>
      </c>
      <c r="H49" s="93" t="e">
        <f t="shared" si="1"/>
        <v>#DIV/0!</v>
      </c>
      <c r="I49" s="30"/>
      <c r="J49" s="30"/>
      <c r="K49" s="30"/>
    </row>
  </sheetData>
  <mergeCells count="1">
    <mergeCell ref="B2:H2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1:H11"/>
  <sheetViews>
    <sheetView workbookViewId="0">
      <selection activeCell="G7" sqref="G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4" t="s">
        <v>49</v>
      </c>
      <c r="C2" s="124"/>
      <c r="D2" s="124"/>
      <c r="E2" s="124"/>
      <c r="F2" s="124"/>
      <c r="G2" s="124"/>
      <c r="H2" s="124"/>
    </row>
    <row r="3" spans="2:8" ht="18" x14ac:dyDescent="0.25">
      <c r="B3" s="50"/>
      <c r="C3" s="50"/>
      <c r="D3" s="50"/>
      <c r="E3" s="50"/>
      <c r="F3" s="51"/>
      <c r="G3" s="51"/>
      <c r="H3" s="51"/>
    </row>
    <row r="4" spans="2:8" ht="25.5" x14ac:dyDescent="0.25">
      <c r="B4" s="34" t="s">
        <v>8</v>
      </c>
      <c r="C4" s="34" t="s">
        <v>257</v>
      </c>
      <c r="D4" s="34" t="s">
        <v>268</v>
      </c>
      <c r="E4" s="34" t="s">
        <v>274</v>
      </c>
      <c r="F4" s="34" t="s">
        <v>275</v>
      </c>
      <c r="G4" s="34" t="s">
        <v>30</v>
      </c>
      <c r="H4" s="34" t="s">
        <v>62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45</v>
      </c>
      <c r="H5" s="36" t="s">
        <v>46</v>
      </c>
    </row>
    <row r="6" spans="2:8" ht="15.75" customHeight="1" x14ac:dyDescent="0.25">
      <c r="B6" s="87" t="s">
        <v>60</v>
      </c>
      <c r="C6" s="81">
        <v>1426209.63</v>
      </c>
      <c r="D6" s="76"/>
      <c r="E6" s="76">
        <v>1890027</v>
      </c>
      <c r="F6" s="81">
        <v>1675909.91</v>
      </c>
      <c r="G6" s="81"/>
      <c r="H6" s="81"/>
    </row>
    <row r="7" spans="2:8" ht="15.75" customHeight="1" x14ac:dyDescent="0.25">
      <c r="B7" s="87" t="s">
        <v>250</v>
      </c>
      <c r="C7" s="81">
        <v>1426209.63</v>
      </c>
      <c r="D7" s="76"/>
      <c r="E7" s="76">
        <v>1890027</v>
      </c>
      <c r="F7" s="81">
        <v>1675909.91</v>
      </c>
      <c r="G7" s="81">
        <f>F7/C7*100</f>
        <v>117.50796480037791</v>
      </c>
      <c r="H7" s="81">
        <f>F7/E7*100</f>
        <v>88.671215278935165</v>
      </c>
    </row>
    <row r="8" spans="2:8" x14ac:dyDescent="0.25">
      <c r="B8" s="13" t="s">
        <v>248</v>
      </c>
      <c r="C8" s="77">
        <v>1224100.2</v>
      </c>
      <c r="D8" s="5"/>
      <c r="E8" s="5">
        <v>1635584</v>
      </c>
      <c r="F8" s="77">
        <v>1538961.06</v>
      </c>
      <c r="G8" s="77">
        <f>F8/C8*100</f>
        <v>125.72182081172767</v>
      </c>
      <c r="H8" s="77">
        <f>F8/E8*100</f>
        <v>94.092450158475501</v>
      </c>
    </row>
    <row r="9" spans="2:8" x14ac:dyDescent="0.25">
      <c r="B9" s="19" t="s">
        <v>251</v>
      </c>
      <c r="C9" s="77">
        <v>202109.43</v>
      </c>
      <c r="D9" s="5"/>
      <c r="E9" s="5">
        <v>254443</v>
      </c>
      <c r="F9" s="77">
        <v>136948.85</v>
      </c>
      <c r="G9" s="77">
        <f>F9/C9*100</f>
        <v>67.759752724056483</v>
      </c>
      <c r="H9" s="77">
        <f>F9/E9*100</f>
        <v>53.822997685139697</v>
      </c>
    </row>
    <row r="10" spans="2:8" x14ac:dyDescent="0.25">
      <c r="B10" s="30"/>
      <c r="C10" s="30"/>
      <c r="D10" s="30"/>
      <c r="E10" s="30"/>
      <c r="F10" s="30"/>
      <c r="G10" s="30"/>
      <c r="H10" s="30"/>
    </row>
    <row r="11" spans="2:8" x14ac:dyDescent="0.25">
      <c r="B11" s="30"/>
      <c r="C11" s="30"/>
      <c r="D11" s="30"/>
      <c r="E11" s="30"/>
      <c r="F11" s="30"/>
      <c r="G11" s="30"/>
      <c r="H11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1:L22"/>
  <sheetViews>
    <sheetView topLeftCell="C1" workbookViewId="0">
      <selection activeCell="I8" sqref="I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4" t="s">
        <v>12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12" ht="18" x14ac:dyDescent="0.25">
      <c r="B3" s="50"/>
      <c r="C3" s="50"/>
      <c r="D3" s="50"/>
      <c r="E3" s="50"/>
      <c r="F3" s="50"/>
      <c r="G3" s="50"/>
      <c r="H3" s="50"/>
      <c r="I3" s="50"/>
      <c r="J3" s="51"/>
      <c r="K3" s="51"/>
      <c r="L3" s="51"/>
    </row>
    <row r="4" spans="2:12" ht="18" customHeight="1" x14ac:dyDescent="0.25">
      <c r="B4" s="124" t="s">
        <v>66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12" ht="15.75" customHeight="1" x14ac:dyDescent="0.25">
      <c r="B5" s="124" t="s">
        <v>50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2:12" ht="18" x14ac:dyDescent="0.25">
      <c r="B6" s="50"/>
      <c r="C6" s="50"/>
      <c r="D6" s="50"/>
      <c r="E6" s="50"/>
      <c r="F6" s="50"/>
      <c r="G6" s="50"/>
      <c r="H6" s="50"/>
      <c r="I6" s="50"/>
      <c r="J6" s="51"/>
      <c r="K6" s="51"/>
      <c r="L6" s="51"/>
    </row>
    <row r="7" spans="2:12" ht="25.5" customHeight="1" x14ac:dyDescent="0.25">
      <c r="B7" s="135" t="s">
        <v>8</v>
      </c>
      <c r="C7" s="136"/>
      <c r="D7" s="136"/>
      <c r="E7" s="136"/>
      <c r="F7" s="137"/>
      <c r="G7" s="37" t="s">
        <v>253</v>
      </c>
      <c r="H7" s="37" t="s">
        <v>64</v>
      </c>
      <c r="I7" s="37" t="s">
        <v>252</v>
      </c>
      <c r="J7" s="37" t="s">
        <v>254</v>
      </c>
      <c r="K7" s="37" t="s">
        <v>30</v>
      </c>
      <c r="L7" s="37" t="s">
        <v>62</v>
      </c>
    </row>
    <row r="8" spans="2:12" x14ac:dyDescent="0.25">
      <c r="B8" s="135">
        <v>1</v>
      </c>
      <c r="C8" s="136"/>
      <c r="D8" s="136"/>
      <c r="E8" s="136"/>
      <c r="F8" s="137"/>
      <c r="G8" s="38">
        <v>2</v>
      </c>
      <c r="H8" s="38">
        <v>3</v>
      </c>
      <c r="I8" s="38">
        <v>4</v>
      </c>
      <c r="J8" s="38">
        <v>5</v>
      </c>
      <c r="K8" s="38" t="s">
        <v>45</v>
      </c>
      <c r="L8" s="38" t="s">
        <v>46</v>
      </c>
    </row>
    <row r="9" spans="2:12" ht="25.5" x14ac:dyDescent="0.25">
      <c r="B9" s="7">
        <v>8</v>
      </c>
      <c r="C9" s="7"/>
      <c r="D9" s="7"/>
      <c r="E9" s="7"/>
      <c r="F9" s="7" t="s">
        <v>9</v>
      </c>
      <c r="G9" s="5"/>
      <c r="H9" s="5"/>
      <c r="I9" s="5"/>
      <c r="J9" s="28"/>
      <c r="K9" s="28"/>
      <c r="L9" s="28"/>
    </row>
    <row r="10" spans="2:12" x14ac:dyDescent="0.25">
      <c r="B10" s="7"/>
      <c r="C10" s="11">
        <v>84</v>
      </c>
      <c r="D10" s="11"/>
      <c r="E10" s="11"/>
      <c r="F10" s="11" t="s">
        <v>14</v>
      </c>
      <c r="G10" s="5"/>
      <c r="H10" s="5"/>
      <c r="I10" s="5"/>
      <c r="J10" s="28"/>
      <c r="K10" s="28"/>
      <c r="L10" s="28"/>
    </row>
    <row r="11" spans="2:12" ht="51" x14ac:dyDescent="0.25">
      <c r="B11" s="8"/>
      <c r="C11" s="8"/>
      <c r="D11" s="8">
        <v>841</v>
      </c>
      <c r="E11" s="8"/>
      <c r="F11" s="23" t="s">
        <v>51</v>
      </c>
      <c r="G11" s="5"/>
      <c r="H11" s="5"/>
      <c r="I11" s="5"/>
      <c r="J11" s="28"/>
      <c r="K11" s="28"/>
      <c r="L11" s="28"/>
    </row>
    <row r="12" spans="2:12" ht="25.5" x14ac:dyDescent="0.25">
      <c r="B12" s="8"/>
      <c r="C12" s="8"/>
      <c r="D12" s="8"/>
      <c r="E12" s="8">
        <v>8413</v>
      </c>
      <c r="F12" s="23" t="s">
        <v>52</v>
      </c>
      <c r="G12" s="5"/>
      <c r="H12" s="5"/>
      <c r="I12" s="5"/>
      <c r="J12" s="28"/>
      <c r="K12" s="28"/>
      <c r="L12" s="28"/>
    </row>
    <row r="13" spans="2:12" x14ac:dyDescent="0.25">
      <c r="B13" s="8"/>
      <c r="C13" s="8"/>
      <c r="D13" s="8"/>
      <c r="E13" s="9" t="s">
        <v>23</v>
      </c>
      <c r="F13" s="13"/>
      <c r="G13" s="5"/>
      <c r="H13" s="5"/>
      <c r="I13" s="5"/>
      <c r="J13" s="28"/>
      <c r="K13" s="28"/>
      <c r="L13" s="28"/>
    </row>
    <row r="14" spans="2:12" ht="25.5" x14ac:dyDescent="0.25">
      <c r="B14" s="10">
        <v>5</v>
      </c>
      <c r="C14" s="10"/>
      <c r="D14" s="10"/>
      <c r="E14" s="10"/>
      <c r="F14" s="14" t="s">
        <v>10</v>
      </c>
      <c r="G14" s="5"/>
      <c r="H14" s="5"/>
      <c r="I14" s="5"/>
      <c r="J14" s="28"/>
      <c r="K14" s="28"/>
      <c r="L14" s="28"/>
    </row>
    <row r="15" spans="2:12" ht="25.5" x14ac:dyDescent="0.25">
      <c r="B15" s="11"/>
      <c r="C15" s="11">
        <v>54</v>
      </c>
      <c r="D15" s="11"/>
      <c r="E15" s="11"/>
      <c r="F15" s="15" t="s">
        <v>15</v>
      </c>
      <c r="G15" s="5"/>
      <c r="H15" s="5"/>
      <c r="I15" s="6"/>
      <c r="J15" s="28"/>
      <c r="K15" s="28"/>
      <c r="L15" s="28"/>
    </row>
    <row r="16" spans="2:12" ht="63.75" x14ac:dyDescent="0.25">
      <c r="B16" s="11"/>
      <c r="C16" s="11"/>
      <c r="D16" s="11">
        <v>541</v>
      </c>
      <c r="E16" s="23"/>
      <c r="F16" s="23" t="s">
        <v>53</v>
      </c>
      <c r="G16" s="5"/>
      <c r="H16" s="5"/>
      <c r="I16" s="6"/>
      <c r="J16" s="28"/>
      <c r="K16" s="28"/>
      <c r="L16" s="28"/>
    </row>
    <row r="17" spans="2:12" ht="38.25" x14ac:dyDescent="0.25">
      <c r="B17" s="11"/>
      <c r="C17" s="11"/>
      <c r="D17" s="11"/>
      <c r="E17" s="23">
        <v>5413</v>
      </c>
      <c r="F17" s="23" t="s">
        <v>54</v>
      </c>
      <c r="G17" s="5"/>
      <c r="H17" s="5"/>
      <c r="I17" s="6"/>
      <c r="J17" s="28"/>
      <c r="K17" s="28"/>
      <c r="L17" s="28"/>
    </row>
    <row r="18" spans="2:12" x14ac:dyDescent="0.25">
      <c r="B18" s="12"/>
      <c r="C18" s="10"/>
      <c r="D18" s="10"/>
      <c r="E18" s="10"/>
      <c r="F18" s="14" t="s">
        <v>23</v>
      </c>
      <c r="G18" s="5"/>
      <c r="H18" s="5"/>
      <c r="I18" s="5"/>
      <c r="J18" s="28"/>
      <c r="K18" s="28"/>
      <c r="L18" s="28"/>
    </row>
    <row r="20" spans="2:12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2:12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2:12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1:H28"/>
  <sheetViews>
    <sheetView workbookViewId="0">
      <selection activeCell="F39" sqref="F3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4" t="s">
        <v>55</v>
      </c>
      <c r="C2" s="124"/>
      <c r="D2" s="124"/>
      <c r="E2" s="124"/>
      <c r="F2" s="124"/>
      <c r="G2" s="124"/>
      <c r="H2" s="124"/>
    </row>
    <row r="3" spans="2:8" ht="18" x14ac:dyDescent="0.25">
      <c r="B3" s="50"/>
      <c r="C3" s="50"/>
      <c r="D3" s="50"/>
      <c r="E3" s="50"/>
      <c r="F3" s="51"/>
      <c r="G3" s="51"/>
      <c r="H3" s="51"/>
    </row>
    <row r="4" spans="2:8" ht="25.5" x14ac:dyDescent="0.25">
      <c r="B4" s="34" t="s">
        <v>8</v>
      </c>
      <c r="C4" s="34" t="s">
        <v>74</v>
      </c>
      <c r="D4" s="34" t="s">
        <v>255</v>
      </c>
      <c r="E4" s="34" t="s">
        <v>252</v>
      </c>
      <c r="F4" s="34" t="s">
        <v>75</v>
      </c>
      <c r="G4" s="34" t="s">
        <v>30</v>
      </c>
      <c r="H4" s="34" t="s">
        <v>62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45</v>
      </c>
      <c r="H5" s="34" t="s">
        <v>46</v>
      </c>
    </row>
    <row r="6" spans="2:8" x14ac:dyDescent="0.25">
      <c r="B6" s="7" t="s">
        <v>57</v>
      </c>
      <c r="C6" s="5"/>
      <c r="D6" s="5"/>
      <c r="E6" s="6"/>
      <c r="F6" s="28"/>
      <c r="G6" s="28"/>
      <c r="H6" s="28"/>
    </row>
    <row r="7" spans="2:8" x14ac:dyDescent="0.25">
      <c r="B7" s="7" t="s">
        <v>20</v>
      </c>
      <c r="C7" s="5"/>
      <c r="D7" s="5"/>
      <c r="E7" s="5"/>
      <c r="F7" s="28"/>
      <c r="G7" s="28"/>
      <c r="H7" s="28"/>
    </row>
    <row r="8" spans="2:8" x14ac:dyDescent="0.25">
      <c r="B8" s="20" t="s">
        <v>21</v>
      </c>
      <c r="C8" s="5"/>
      <c r="D8" s="5"/>
      <c r="E8" s="5"/>
      <c r="F8" s="28"/>
      <c r="G8" s="28"/>
      <c r="H8" s="28"/>
    </row>
    <row r="9" spans="2:8" x14ac:dyDescent="0.25">
      <c r="B9" s="21" t="s">
        <v>22</v>
      </c>
      <c r="C9" s="5"/>
      <c r="D9" s="5"/>
      <c r="E9" s="5"/>
      <c r="F9" s="28"/>
      <c r="G9" s="28"/>
      <c r="H9" s="28"/>
    </row>
    <row r="10" spans="2:8" x14ac:dyDescent="0.25">
      <c r="B10" s="21" t="s">
        <v>23</v>
      </c>
      <c r="C10" s="5"/>
      <c r="D10" s="5"/>
      <c r="E10" s="5"/>
      <c r="F10" s="28"/>
      <c r="G10" s="28"/>
      <c r="H10" s="28"/>
    </row>
    <row r="11" spans="2:8" x14ac:dyDescent="0.25">
      <c r="B11" s="7" t="s">
        <v>24</v>
      </c>
      <c r="C11" s="5"/>
      <c r="D11" s="5"/>
      <c r="E11" s="6"/>
      <c r="F11" s="28"/>
      <c r="G11" s="28"/>
      <c r="H11" s="28"/>
    </row>
    <row r="12" spans="2:8" x14ac:dyDescent="0.25">
      <c r="B12" s="22" t="s">
        <v>25</v>
      </c>
      <c r="C12" s="5"/>
      <c r="D12" s="5"/>
      <c r="E12" s="6"/>
      <c r="F12" s="28"/>
      <c r="G12" s="28"/>
      <c r="H12" s="28"/>
    </row>
    <row r="13" spans="2:8" x14ac:dyDescent="0.25">
      <c r="B13" s="7" t="s">
        <v>26</v>
      </c>
      <c r="C13" s="5"/>
      <c r="D13" s="5"/>
      <c r="E13" s="6"/>
      <c r="F13" s="28"/>
      <c r="G13" s="28"/>
      <c r="H13" s="28"/>
    </row>
    <row r="14" spans="2:8" x14ac:dyDescent="0.25">
      <c r="B14" s="22" t="s">
        <v>27</v>
      </c>
      <c r="C14" s="5"/>
      <c r="D14" s="5"/>
      <c r="E14" s="6"/>
      <c r="F14" s="28"/>
      <c r="G14" s="28"/>
      <c r="H14" s="28"/>
    </row>
    <row r="15" spans="2:8" x14ac:dyDescent="0.25">
      <c r="B15" s="11" t="s">
        <v>17</v>
      </c>
      <c r="C15" s="5"/>
      <c r="D15" s="5"/>
      <c r="E15" s="6"/>
      <c r="F15" s="28"/>
      <c r="G15" s="28"/>
      <c r="H15" s="28"/>
    </row>
    <row r="16" spans="2:8" x14ac:dyDescent="0.25">
      <c r="B16" s="22"/>
      <c r="C16" s="5"/>
      <c r="D16" s="5"/>
      <c r="E16" s="6"/>
      <c r="F16" s="28"/>
      <c r="G16" s="28"/>
      <c r="H16" s="28"/>
    </row>
    <row r="17" spans="2:8" ht="15.75" customHeight="1" x14ac:dyDescent="0.25">
      <c r="B17" s="7" t="s">
        <v>58</v>
      </c>
      <c r="C17" s="5"/>
      <c r="D17" s="5"/>
      <c r="E17" s="6"/>
      <c r="F17" s="28"/>
      <c r="G17" s="28"/>
      <c r="H17" s="28"/>
    </row>
    <row r="18" spans="2:8" ht="15.75" customHeight="1" x14ac:dyDescent="0.25">
      <c r="B18" s="7" t="s">
        <v>20</v>
      </c>
      <c r="C18" s="5"/>
      <c r="D18" s="5"/>
      <c r="E18" s="5"/>
      <c r="F18" s="28"/>
      <c r="G18" s="28"/>
      <c r="H18" s="28"/>
    </row>
    <row r="19" spans="2:8" x14ac:dyDescent="0.25">
      <c r="B19" s="20" t="s">
        <v>21</v>
      </c>
      <c r="C19" s="5"/>
      <c r="D19" s="5"/>
      <c r="E19" s="5"/>
      <c r="F19" s="28"/>
      <c r="G19" s="28"/>
      <c r="H19" s="28"/>
    </row>
    <row r="20" spans="2:8" x14ac:dyDescent="0.25">
      <c r="B20" s="21" t="s">
        <v>22</v>
      </c>
      <c r="C20" s="5"/>
      <c r="D20" s="5"/>
      <c r="E20" s="5"/>
      <c r="F20" s="28"/>
      <c r="G20" s="28"/>
      <c r="H20" s="28"/>
    </row>
    <row r="21" spans="2:8" x14ac:dyDescent="0.25">
      <c r="B21" s="21" t="s">
        <v>23</v>
      </c>
      <c r="C21" s="5"/>
      <c r="D21" s="5"/>
      <c r="E21" s="5"/>
      <c r="F21" s="28"/>
      <c r="G21" s="28"/>
      <c r="H21" s="28"/>
    </row>
    <row r="22" spans="2:8" x14ac:dyDescent="0.25">
      <c r="B22" s="7" t="s">
        <v>24</v>
      </c>
      <c r="C22" s="5"/>
      <c r="D22" s="5"/>
      <c r="E22" s="6"/>
      <c r="F22" s="28"/>
      <c r="G22" s="28"/>
      <c r="H22" s="28"/>
    </row>
    <row r="23" spans="2:8" x14ac:dyDescent="0.25">
      <c r="B23" s="22" t="s">
        <v>25</v>
      </c>
      <c r="C23" s="5"/>
      <c r="D23" s="5"/>
      <c r="E23" s="6"/>
      <c r="F23" s="28"/>
      <c r="G23" s="28"/>
      <c r="H23" s="28"/>
    </row>
    <row r="24" spans="2:8" x14ac:dyDescent="0.25">
      <c r="B24" s="7" t="s">
        <v>26</v>
      </c>
      <c r="C24" s="5"/>
      <c r="D24" s="5"/>
      <c r="E24" s="6"/>
      <c r="F24" s="28"/>
      <c r="G24" s="28"/>
      <c r="H24" s="28"/>
    </row>
    <row r="25" spans="2:8" x14ac:dyDescent="0.25">
      <c r="B25" s="22" t="s">
        <v>27</v>
      </c>
      <c r="C25" s="5"/>
      <c r="D25" s="5"/>
      <c r="E25" s="6"/>
      <c r="F25" s="28"/>
      <c r="G25" s="28"/>
      <c r="H25" s="28"/>
    </row>
    <row r="26" spans="2:8" x14ac:dyDescent="0.25">
      <c r="B26" s="11" t="s">
        <v>17</v>
      </c>
      <c r="C26" s="5"/>
      <c r="D26" s="5"/>
      <c r="E26" s="6"/>
      <c r="F26" s="28"/>
      <c r="G26" s="28"/>
      <c r="H26" s="28"/>
    </row>
    <row r="28" spans="2:8" x14ac:dyDescent="0.25">
      <c r="B28" s="42"/>
      <c r="C28" s="42"/>
      <c r="D28" s="42"/>
      <c r="E28" s="42"/>
      <c r="F28" s="42"/>
      <c r="G28" s="42"/>
      <c r="H28" s="4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1:K165"/>
  <sheetViews>
    <sheetView tabSelected="1" topLeftCell="A7" workbookViewId="0">
      <selection activeCell="H16" sqref="H16"/>
    </sheetView>
  </sheetViews>
  <sheetFormatPr defaultRowHeight="15" x14ac:dyDescent="0.25"/>
  <cols>
    <col min="2" max="2" width="8.140625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24" t="s">
        <v>11</v>
      </c>
      <c r="C2" s="124"/>
      <c r="D2" s="124"/>
      <c r="E2" s="124"/>
      <c r="F2" s="124"/>
      <c r="G2" s="124"/>
      <c r="H2" s="124"/>
      <c r="I2" s="124"/>
      <c r="J2" s="24"/>
    </row>
    <row r="3" spans="2:10" ht="18" x14ac:dyDescent="0.25">
      <c r="B3" s="50"/>
      <c r="C3" s="50"/>
      <c r="D3" s="50"/>
      <c r="E3" s="50"/>
      <c r="F3" s="50"/>
      <c r="G3" s="50"/>
      <c r="H3" s="50"/>
      <c r="I3" s="51"/>
      <c r="J3" s="4"/>
    </row>
    <row r="4" spans="2:10" ht="15.75" x14ac:dyDescent="0.25">
      <c r="B4" s="151" t="s">
        <v>68</v>
      </c>
      <c r="C4" s="151"/>
      <c r="D4" s="151"/>
      <c r="E4" s="151"/>
      <c r="F4" s="151"/>
      <c r="G4" s="151"/>
      <c r="H4" s="151"/>
      <c r="I4" s="151"/>
    </row>
    <row r="5" spans="2:10" ht="18" x14ac:dyDescent="0.25">
      <c r="B5" s="50"/>
      <c r="C5" s="50"/>
      <c r="D5" s="50"/>
      <c r="E5" s="50"/>
      <c r="F5" s="50"/>
      <c r="G5" s="50"/>
      <c r="H5" s="50"/>
      <c r="I5" s="51"/>
    </row>
    <row r="6" spans="2:10" ht="25.5" x14ac:dyDescent="0.25">
      <c r="B6" s="135" t="s">
        <v>8</v>
      </c>
      <c r="C6" s="136"/>
      <c r="D6" s="136"/>
      <c r="E6" s="137"/>
      <c r="F6" s="34" t="s">
        <v>255</v>
      </c>
      <c r="G6" s="34" t="s">
        <v>269</v>
      </c>
      <c r="H6" s="34" t="s">
        <v>275</v>
      </c>
      <c r="I6" s="34" t="s">
        <v>62</v>
      </c>
    </row>
    <row r="7" spans="2:10" s="39" customFormat="1" ht="11.25" x14ac:dyDescent="0.2">
      <c r="B7" s="132">
        <v>1</v>
      </c>
      <c r="C7" s="133"/>
      <c r="D7" s="133"/>
      <c r="E7" s="134"/>
      <c r="F7" s="36">
        <v>2</v>
      </c>
      <c r="G7" s="36">
        <v>3</v>
      </c>
      <c r="H7" s="36">
        <v>4</v>
      </c>
      <c r="I7" s="36" t="s">
        <v>56</v>
      </c>
    </row>
    <row r="8" spans="2:10" ht="30" customHeight="1" x14ac:dyDescent="0.25">
      <c r="B8" s="139">
        <v>23243</v>
      </c>
      <c r="C8" s="140"/>
      <c r="D8" s="141"/>
      <c r="E8" s="72" t="s">
        <v>80</v>
      </c>
      <c r="F8" s="79"/>
      <c r="G8" s="78"/>
      <c r="H8" s="76"/>
      <c r="I8" s="5"/>
    </row>
    <row r="9" spans="2:10" ht="30" customHeight="1" x14ac:dyDescent="0.25">
      <c r="B9" s="139" t="s">
        <v>84</v>
      </c>
      <c r="C9" s="140"/>
      <c r="D9" s="141"/>
      <c r="E9" s="73" t="s">
        <v>85</v>
      </c>
      <c r="F9" s="74"/>
      <c r="G9" s="78">
        <f>G10+G11+G12+G13+G14</f>
        <v>1890027</v>
      </c>
      <c r="H9" s="76">
        <f>H10+H11+H12+H13+H14</f>
        <v>1675909.9100000001</v>
      </c>
      <c r="I9" s="5">
        <f>H9/G9*100</f>
        <v>88.671215278935179</v>
      </c>
    </row>
    <row r="10" spans="2:10" ht="30" customHeight="1" x14ac:dyDescent="0.25">
      <c r="B10" s="142" t="s">
        <v>86</v>
      </c>
      <c r="C10" s="142"/>
      <c r="D10" s="142"/>
      <c r="E10" s="43" t="s">
        <v>81</v>
      </c>
      <c r="F10" s="28"/>
      <c r="G10" s="40">
        <v>150000</v>
      </c>
      <c r="H10" s="5">
        <v>150000</v>
      </c>
      <c r="I10" s="5">
        <f t="shared" ref="I10:I76" si="0">H10/G10*100</f>
        <v>100</v>
      </c>
    </row>
    <row r="11" spans="2:10" ht="30" customHeight="1" x14ac:dyDescent="0.25">
      <c r="B11" s="146" t="s">
        <v>87</v>
      </c>
      <c r="C11" s="147"/>
      <c r="D11" s="145"/>
      <c r="E11" s="41" t="s">
        <v>88</v>
      </c>
      <c r="F11" s="40"/>
      <c r="G11" s="5">
        <v>120027</v>
      </c>
      <c r="H11" s="5">
        <v>141268.54999999999</v>
      </c>
      <c r="I11" s="5">
        <f t="shared" si="0"/>
        <v>117.69730977196798</v>
      </c>
    </row>
    <row r="12" spans="2:10" ht="30" customHeight="1" x14ac:dyDescent="0.25">
      <c r="B12" s="146" t="s">
        <v>89</v>
      </c>
      <c r="C12" s="147"/>
      <c r="D12" s="145"/>
      <c r="E12" s="41" t="s">
        <v>90</v>
      </c>
      <c r="F12" s="40"/>
      <c r="G12" s="5">
        <v>1500000</v>
      </c>
      <c r="H12" s="5">
        <v>1271221.1100000001</v>
      </c>
      <c r="I12" s="5">
        <f t="shared" si="0"/>
        <v>84.748074000000003</v>
      </c>
    </row>
    <row r="13" spans="2:10" ht="30" customHeight="1" x14ac:dyDescent="0.25">
      <c r="B13" s="146" t="s">
        <v>91</v>
      </c>
      <c r="C13" s="147"/>
      <c r="D13" s="145"/>
      <c r="E13" s="43" t="s">
        <v>92</v>
      </c>
      <c r="F13" s="40"/>
      <c r="G13" s="5">
        <v>120000</v>
      </c>
      <c r="H13" s="5">
        <v>112370.25</v>
      </c>
      <c r="I13" s="5">
        <f t="shared" si="0"/>
        <v>93.641874999999999</v>
      </c>
    </row>
    <row r="14" spans="2:10" ht="30" customHeight="1" x14ac:dyDescent="0.25">
      <c r="B14" s="65" t="s">
        <v>258</v>
      </c>
      <c r="C14" s="66"/>
      <c r="D14" s="41"/>
      <c r="E14" s="43" t="s">
        <v>259</v>
      </c>
      <c r="F14" s="40"/>
      <c r="G14" s="5">
        <v>0</v>
      </c>
      <c r="H14" s="5">
        <v>1050</v>
      </c>
      <c r="I14" s="5" t="e">
        <f t="shared" si="0"/>
        <v>#DIV/0!</v>
      </c>
    </row>
    <row r="15" spans="2:10" ht="30" customHeight="1" x14ac:dyDescent="0.25">
      <c r="B15" s="142">
        <v>9</v>
      </c>
      <c r="C15" s="142"/>
      <c r="D15" s="142"/>
      <c r="E15" s="43" t="s">
        <v>93</v>
      </c>
      <c r="F15" s="40"/>
      <c r="G15" s="5">
        <v>1428264.55</v>
      </c>
      <c r="H15" s="5">
        <v>2117508.59</v>
      </c>
      <c r="I15" s="5">
        <f t="shared" si="0"/>
        <v>148.25744922395504</v>
      </c>
    </row>
    <row r="16" spans="2:10" ht="30" customHeight="1" x14ac:dyDescent="0.25">
      <c r="B16" s="139" t="s">
        <v>82</v>
      </c>
      <c r="C16" s="140"/>
      <c r="D16" s="141"/>
      <c r="E16" s="73" t="s">
        <v>83</v>
      </c>
      <c r="F16" s="78"/>
      <c r="G16" s="76">
        <v>150000</v>
      </c>
      <c r="H16" s="76">
        <v>150000</v>
      </c>
      <c r="I16" s="5">
        <f t="shared" si="0"/>
        <v>100</v>
      </c>
    </row>
    <row r="17" spans="2:11" ht="30" customHeight="1" x14ac:dyDescent="0.25">
      <c r="B17" s="139" t="s">
        <v>94</v>
      </c>
      <c r="C17" s="140"/>
      <c r="D17" s="141"/>
      <c r="E17" s="72" t="s">
        <v>81</v>
      </c>
      <c r="F17" s="78"/>
      <c r="G17" s="76">
        <v>150000</v>
      </c>
      <c r="H17" s="76">
        <v>150000</v>
      </c>
      <c r="I17" s="5">
        <f t="shared" si="0"/>
        <v>100</v>
      </c>
    </row>
    <row r="18" spans="2:11" ht="30" customHeight="1" x14ac:dyDescent="0.25">
      <c r="B18" s="139">
        <v>31</v>
      </c>
      <c r="C18" s="140"/>
      <c r="D18" s="141"/>
      <c r="E18" s="72" t="s">
        <v>95</v>
      </c>
      <c r="F18" s="78"/>
      <c r="G18" s="76">
        <v>150000</v>
      </c>
      <c r="H18" s="76">
        <v>150000</v>
      </c>
      <c r="I18" s="5">
        <f t="shared" si="0"/>
        <v>100</v>
      </c>
    </row>
    <row r="19" spans="2:11" ht="30" customHeight="1" x14ac:dyDescent="0.25">
      <c r="B19" s="142">
        <v>3111</v>
      </c>
      <c r="C19" s="142"/>
      <c r="D19" s="142"/>
      <c r="E19" s="43" t="s">
        <v>96</v>
      </c>
      <c r="F19" s="40"/>
      <c r="G19" s="5">
        <v>128755</v>
      </c>
      <c r="H19" s="5">
        <v>128755</v>
      </c>
      <c r="I19" s="5">
        <f t="shared" si="0"/>
        <v>100</v>
      </c>
    </row>
    <row r="20" spans="2:11" ht="30" customHeight="1" x14ac:dyDescent="0.25">
      <c r="B20" s="142">
        <v>3121</v>
      </c>
      <c r="C20" s="142"/>
      <c r="D20" s="142"/>
      <c r="E20" s="43" t="s">
        <v>97</v>
      </c>
      <c r="F20" s="40"/>
      <c r="G20" s="5">
        <v>0</v>
      </c>
      <c r="H20" s="5">
        <v>0</v>
      </c>
      <c r="I20" s="5"/>
    </row>
    <row r="21" spans="2:11" ht="30" customHeight="1" x14ac:dyDescent="0.25">
      <c r="B21" s="143">
        <v>3132</v>
      </c>
      <c r="C21" s="144"/>
      <c r="D21" s="145"/>
      <c r="E21" s="43" t="s">
        <v>98</v>
      </c>
      <c r="F21" s="40"/>
      <c r="G21" s="5">
        <v>21245</v>
      </c>
      <c r="H21" s="5">
        <v>21245</v>
      </c>
      <c r="I21" s="5">
        <f t="shared" si="0"/>
        <v>100</v>
      </c>
    </row>
    <row r="22" spans="2:11" ht="29.25" customHeight="1" x14ac:dyDescent="0.25">
      <c r="B22" s="148">
        <v>32</v>
      </c>
      <c r="C22" s="149"/>
      <c r="D22" s="150"/>
      <c r="E22" s="80" t="s">
        <v>101</v>
      </c>
      <c r="F22" s="74"/>
      <c r="G22" s="76"/>
      <c r="H22" s="81"/>
      <c r="I22" s="5"/>
    </row>
    <row r="23" spans="2:11" ht="29.25" customHeight="1" x14ac:dyDescent="0.25">
      <c r="B23" s="142">
        <v>3212</v>
      </c>
      <c r="C23" s="142"/>
      <c r="D23" s="142"/>
      <c r="E23" s="67" t="s">
        <v>102</v>
      </c>
      <c r="F23" s="28"/>
      <c r="G23" s="5"/>
      <c r="H23" s="77"/>
      <c r="I23" s="5"/>
    </row>
    <row r="24" spans="2:11" ht="29.25" customHeight="1" x14ac:dyDescent="0.25">
      <c r="B24" s="142">
        <v>3221</v>
      </c>
      <c r="C24" s="142"/>
      <c r="D24" s="142"/>
      <c r="E24" s="43" t="s">
        <v>103</v>
      </c>
      <c r="F24" s="68"/>
      <c r="G24" s="5"/>
      <c r="H24" s="96"/>
      <c r="I24" s="5"/>
    </row>
    <row r="25" spans="2:11" ht="29.25" customHeight="1" x14ac:dyDescent="0.25">
      <c r="B25" s="142">
        <v>3222</v>
      </c>
      <c r="C25" s="142"/>
      <c r="D25" s="142"/>
      <c r="E25" s="43" t="s">
        <v>104</v>
      </c>
      <c r="F25" s="68"/>
      <c r="G25" s="5"/>
      <c r="H25" s="96"/>
      <c r="I25" s="5"/>
    </row>
    <row r="26" spans="2:11" ht="29.25" customHeight="1" x14ac:dyDescent="0.25">
      <c r="B26" s="65">
        <v>3223</v>
      </c>
      <c r="C26" s="66"/>
      <c r="D26" s="41"/>
      <c r="E26" s="43" t="s">
        <v>105</v>
      </c>
      <c r="F26" s="68"/>
      <c r="G26" s="5"/>
      <c r="H26" s="96"/>
      <c r="I26" s="5"/>
    </row>
    <row r="27" spans="2:11" ht="29.25" customHeight="1" x14ac:dyDescent="0.25">
      <c r="B27" s="65">
        <v>3225</v>
      </c>
      <c r="C27" s="66"/>
      <c r="D27" s="41"/>
      <c r="E27" s="43" t="s">
        <v>106</v>
      </c>
      <c r="F27" s="28"/>
      <c r="G27" s="5"/>
      <c r="H27" s="96"/>
      <c r="I27" s="5"/>
    </row>
    <row r="28" spans="2:11" ht="29.25" customHeight="1" x14ac:dyDescent="0.25">
      <c r="B28" s="65">
        <v>3231</v>
      </c>
      <c r="C28" s="66"/>
      <c r="D28" s="41"/>
      <c r="E28" s="43" t="s">
        <v>107</v>
      </c>
      <c r="F28" s="28"/>
      <c r="G28" s="5"/>
      <c r="H28" s="96"/>
      <c r="I28" s="5"/>
    </row>
    <row r="29" spans="2:11" ht="29.25" customHeight="1" x14ac:dyDescent="0.25">
      <c r="B29" s="65">
        <v>3232</v>
      </c>
      <c r="C29" s="66"/>
      <c r="D29" s="41"/>
      <c r="E29" s="43" t="s">
        <v>108</v>
      </c>
      <c r="F29" s="28"/>
      <c r="G29" s="5"/>
      <c r="H29" s="96"/>
      <c r="I29" s="5"/>
    </row>
    <row r="30" spans="2:11" ht="29.25" customHeight="1" x14ac:dyDescent="0.25">
      <c r="B30" s="65">
        <v>3234</v>
      </c>
      <c r="C30" s="66"/>
      <c r="D30" s="41"/>
      <c r="E30" s="43" t="s">
        <v>109</v>
      </c>
      <c r="F30" s="28"/>
      <c r="G30" s="5"/>
      <c r="H30" s="96"/>
      <c r="I30" s="5"/>
      <c r="K30" s="69"/>
    </row>
    <row r="31" spans="2:11" ht="29.25" customHeight="1" x14ac:dyDescent="0.25">
      <c r="B31" s="65">
        <v>3237</v>
      </c>
      <c r="C31" s="66"/>
      <c r="D31" s="41"/>
      <c r="E31" s="43" t="s">
        <v>110</v>
      </c>
      <c r="F31" s="28"/>
      <c r="G31" s="5"/>
      <c r="H31" s="96"/>
      <c r="I31" s="5"/>
    </row>
    <row r="32" spans="2:11" ht="29.25" customHeight="1" x14ac:dyDescent="0.25">
      <c r="B32" s="65">
        <v>3238</v>
      </c>
      <c r="C32" s="66"/>
      <c r="D32" s="41"/>
      <c r="E32" s="43" t="s">
        <v>111</v>
      </c>
      <c r="F32" s="28"/>
      <c r="G32" s="5"/>
      <c r="H32" s="96"/>
      <c r="I32" s="5"/>
    </row>
    <row r="33" spans="2:9" ht="29.25" customHeight="1" x14ac:dyDescent="0.25">
      <c r="B33" s="65">
        <v>3239</v>
      </c>
      <c r="C33" s="66"/>
      <c r="D33" s="41"/>
      <c r="E33" s="43" t="s">
        <v>112</v>
      </c>
      <c r="F33" s="28"/>
      <c r="G33" s="5"/>
      <c r="H33" s="96"/>
      <c r="I33" s="5"/>
    </row>
    <row r="34" spans="2:9" ht="29.25" customHeight="1" x14ac:dyDescent="0.25">
      <c r="B34" s="70">
        <v>34</v>
      </c>
      <c r="C34" s="71"/>
      <c r="D34" s="72"/>
      <c r="E34" s="73" t="s">
        <v>113</v>
      </c>
      <c r="F34" s="74"/>
      <c r="G34" s="5"/>
      <c r="H34" s="96"/>
      <c r="I34" s="5"/>
    </row>
    <row r="35" spans="2:9" ht="29.25" customHeight="1" x14ac:dyDescent="0.25">
      <c r="B35" s="65">
        <v>3431</v>
      </c>
      <c r="C35" s="66"/>
      <c r="D35" s="41"/>
      <c r="E35" s="43" t="s">
        <v>114</v>
      </c>
      <c r="F35" s="28"/>
      <c r="G35" s="5"/>
      <c r="H35" s="96"/>
      <c r="I35" s="5"/>
    </row>
    <row r="36" spans="2:9" ht="29.25" customHeight="1" x14ac:dyDescent="0.25">
      <c r="B36" s="139" t="s">
        <v>115</v>
      </c>
      <c r="C36" s="140"/>
      <c r="D36" s="141"/>
      <c r="E36" s="73" t="s">
        <v>116</v>
      </c>
      <c r="F36" s="74"/>
      <c r="G36" s="81">
        <v>1740027</v>
      </c>
      <c r="H36" s="81">
        <v>1525909.91</v>
      </c>
      <c r="I36" s="5">
        <f t="shared" si="0"/>
        <v>87.694611060632965</v>
      </c>
    </row>
    <row r="37" spans="2:9" ht="29.25" customHeight="1" x14ac:dyDescent="0.25">
      <c r="B37" s="70" t="s">
        <v>117</v>
      </c>
      <c r="C37" s="71"/>
      <c r="D37" s="72"/>
      <c r="E37" s="73" t="s">
        <v>118</v>
      </c>
      <c r="F37" s="74"/>
      <c r="G37" s="81">
        <v>120027</v>
      </c>
      <c r="H37" s="81">
        <v>141268.54999999999</v>
      </c>
      <c r="I37" s="5">
        <f t="shared" si="0"/>
        <v>117.69730977196798</v>
      </c>
    </row>
    <row r="38" spans="2:9" ht="29.25" customHeight="1" x14ac:dyDescent="0.25">
      <c r="B38" s="139" t="s">
        <v>119</v>
      </c>
      <c r="C38" s="140"/>
      <c r="D38" s="141"/>
      <c r="E38" s="73" t="s">
        <v>118</v>
      </c>
      <c r="F38" s="74"/>
      <c r="G38" s="81">
        <v>120027</v>
      </c>
      <c r="H38" s="81">
        <v>141268.54999999999</v>
      </c>
      <c r="I38" s="5">
        <f t="shared" si="0"/>
        <v>117.69730977196798</v>
      </c>
    </row>
    <row r="39" spans="2:9" ht="29.25" customHeight="1" x14ac:dyDescent="0.25">
      <c r="B39" s="70">
        <v>31</v>
      </c>
      <c r="C39" s="71"/>
      <c r="D39" s="72"/>
      <c r="E39" s="73" t="s">
        <v>5</v>
      </c>
      <c r="F39" s="74"/>
      <c r="G39" s="81">
        <v>78027</v>
      </c>
      <c r="H39" s="81">
        <v>78027</v>
      </c>
      <c r="I39" s="5">
        <f t="shared" si="0"/>
        <v>100</v>
      </c>
    </row>
    <row r="40" spans="2:9" ht="29.25" customHeight="1" x14ac:dyDescent="0.25">
      <c r="B40" s="65">
        <v>3111</v>
      </c>
      <c r="C40" s="66"/>
      <c r="D40" s="41"/>
      <c r="E40" s="43" t="s">
        <v>42</v>
      </c>
      <c r="F40" s="28"/>
      <c r="G40" s="5">
        <v>65900</v>
      </c>
      <c r="H40" s="77">
        <v>65900</v>
      </c>
      <c r="I40" s="5">
        <f t="shared" si="0"/>
        <v>100</v>
      </c>
    </row>
    <row r="41" spans="2:9" ht="29.25" customHeight="1" x14ac:dyDescent="0.25">
      <c r="B41" s="65">
        <v>3121</v>
      </c>
      <c r="C41" s="66"/>
      <c r="D41" s="41"/>
      <c r="E41" s="43" t="s">
        <v>99</v>
      </c>
      <c r="F41" s="28"/>
      <c r="G41" s="5">
        <v>1227</v>
      </c>
      <c r="H41" s="77">
        <v>1227</v>
      </c>
      <c r="I41" s="5">
        <f t="shared" si="0"/>
        <v>100</v>
      </c>
    </row>
    <row r="42" spans="2:9" ht="29.25" customHeight="1" x14ac:dyDescent="0.25">
      <c r="B42" s="65">
        <v>3132</v>
      </c>
      <c r="C42" s="66"/>
      <c r="D42" s="41"/>
      <c r="E42" s="43" t="s">
        <v>100</v>
      </c>
      <c r="F42" s="28"/>
      <c r="G42" s="5">
        <v>10900</v>
      </c>
      <c r="H42" s="77">
        <v>10900</v>
      </c>
      <c r="I42" s="5">
        <f t="shared" si="0"/>
        <v>100</v>
      </c>
    </row>
    <row r="43" spans="2:9" ht="29.25" customHeight="1" x14ac:dyDescent="0.25">
      <c r="B43" s="70">
        <v>32</v>
      </c>
      <c r="C43" s="71"/>
      <c r="D43" s="72"/>
      <c r="E43" s="73" t="s">
        <v>13</v>
      </c>
      <c r="F43" s="74"/>
      <c r="G43" s="76">
        <v>42000</v>
      </c>
      <c r="H43" s="81">
        <v>63241.55</v>
      </c>
      <c r="I43" s="5">
        <f t="shared" si="0"/>
        <v>150.57511904761904</v>
      </c>
    </row>
    <row r="44" spans="2:9" ht="29.25" customHeight="1" x14ac:dyDescent="0.25">
      <c r="B44" s="65">
        <v>3212</v>
      </c>
      <c r="C44" s="71"/>
      <c r="D44" s="72"/>
      <c r="E44" s="67" t="s">
        <v>102</v>
      </c>
      <c r="F44" s="74"/>
      <c r="G44" s="5">
        <v>2000</v>
      </c>
      <c r="H44" s="81">
        <v>2000</v>
      </c>
      <c r="I44" s="5">
        <f t="shared" si="0"/>
        <v>100</v>
      </c>
    </row>
    <row r="45" spans="2:9" ht="29.25" customHeight="1" x14ac:dyDescent="0.25">
      <c r="B45" s="65">
        <v>3222</v>
      </c>
      <c r="C45" s="66"/>
      <c r="D45" s="41"/>
      <c r="E45" s="43" t="s">
        <v>104</v>
      </c>
      <c r="F45" s="28"/>
      <c r="G45" s="5">
        <v>40000</v>
      </c>
      <c r="H45" s="77">
        <v>61241.55</v>
      </c>
      <c r="I45" s="5">
        <f t="shared" si="0"/>
        <v>153.10387499999999</v>
      </c>
    </row>
    <row r="46" spans="2:9" ht="29.25" customHeight="1" x14ac:dyDescent="0.25">
      <c r="B46" s="65">
        <v>3232</v>
      </c>
      <c r="C46" s="66"/>
      <c r="D46" s="41"/>
      <c r="E46" s="43" t="s">
        <v>108</v>
      </c>
      <c r="F46" s="28"/>
      <c r="G46" s="5"/>
      <c r="H46" s="77"/>
      <c r="I46" s="5"/>
    </row>
    <row r="47" spans="2:9" ht="29.25" customHeight="1" x14ac:dyDescent="0.25">
      <c r="B47" s="65">
        <v>3235</v>
      </c>
      <c r="C47" s="66"/>
      <c r="D47" s="41"/>
      <c r="E47" s="43" t="s">
        <v>120</v>
      </c>
      <c r="F47" s="28"/>
      <c r="G47" s="5"/>
      <c r="H47" s="77"/>
      <c r="I47" s="5"/>
    </row>
    <row r="48" spans="2:9" ht="29.25" customHeight="1" x14ac:dyDescent="0.25">
      <c r="B48" s="65">
        <v>3237</v>
      </c>
      <c r="C48" s="66"/>
      <c r="D48" s="41"/>
      <c r="E48" s="43" t="s">
        <v>110</v>
      </c>
      <c r="F48" s="28"/>
      <c r="G48" s="5"/>
      <c r="H48" s="77"/>
      <c r="I48" s="5"/>
    </row>
    <row r="49" spans="2:9" ht="29.25" customHeight="1" x14ac:dyDescent="0.25">
      <c r="B49" s="65">
        <v>3238</v>
      </c>
      <c r="C49" s="66"/>
      <c r="D49" s="41"/>
      <c r="E49" s="43" t="s">
        <v>111</v>
      </c>
      <c r="F49" s="28"/>
      <c r="G49" s="5"/>
      <c r="H49" s="77"/>
      <c r="I49" s="5"/>
    </row>
    <row r="50" spans="2:9" ht="29.25" customHeight="1" x14ac:dyDescent="0.25">
      <c r="B50" s="70">
        <v>34</v>
      </c>
      <c r="C50" s="71"/>
      <c r="D50" s="72"/>
      <c r="E50" s="73" t="s">
        <v>113</v>
      </c>
      <c r="F50" s="74"/>
      <c r="G50" s="76"/>
      <c r="H50" s="81"/>
      <c r="I50" s="5"/>
    </row>
    <row r="51" spans="2:9" ht="29.25" customHeight="1" x14ac:dyDescent="0.25">
      <c r="B51" s="65">
        <v>3431</v>
      </c>
      <c r="C51" s="66"/>
      <c r="D51" s="41"/>
      <c r="E51" s="43" t="s">
        <v>114</v>
      </c>
      <c r="F51" s="28"/>
      <c r="G51" s="5"/>
      <c r="H51" s="77"/>
      <c r="I51" s="5"/>
    </row>
    <row r="52" spans="2:9" ht="29.25" customHeight="1" x14ac:dyDescent="0.25">
      <c r="B52" s="70" t="s">
        <v>121</v>
      </c>
      <c r="C52" s="71"/>
      <c r="D52" s="72"/>
      <c r="E52" s="73" t="s">
        <v>122</v>
      </c>
      <c r="F52" s="28"/>
      <c r="G52" s="76">
        <v>1500000</v>
      </c>
      <c r="H52" s="81">
        <v>1271221.1100000001</v>
      </c>
      <c r="I52" s="5">
        <f t="shared" si="0"/>
        <v>84.748074000000003</v>
      </c>
    </row>
    <row r="53" spans="2:9" ht="29.25" customHeight="1" x14ac:dyDescent="0.25">
      <c r="B53" s="139" t="s">
        <v>123</v>
      </c>
      <c r="C53" s="140"/>
      <c r="D53" s="141"/>
      <c r="E53" s="73" t="s">
        <v>124</v>
      </c>
      <c r="F53" s="28"/>
      <c r="G53" s="76">
        <v>1500000</v>
      </c>
      <c r="H53" s="81">
        <v>1271221</v>
      </c>
      <c r="I53" s="5">
        <f t="shared" si="0"/>
        <v>84.748066666666659</v>
      </c>
    </row>
    <row r="54" spans="2:9" ht="29.25" customHeight="1" x14ac:dyDescent="0.25">
      <c r="B54" s="70">
        <v>31</v>
      </c>
      <c r="C54" s="71"/>
      <c r="D54" s="72"/>
      <c r="E54" s="73" t="s">
        <v>5</v>
      </c>
      <c r="F54" s="28"/>
      <c r="G54" s="76">
        <v>647642</v>
      </c>
      <c r="H54" s="81">
        <v>577896.85</v>
      </c>
      <c r="I54" s="5">
        <f t="shared" si="0"/>
        <v>89.230909978043428</v>
      </c>
    </row>
    <row r="55" spans="2:9" ht="29.25" customHeight="1" x14ac:dyDescent="0.25">
      <c r="B55" s="65">
        <v>3111</v>
      </c>
      <c r="C55" s="66"/>
      <c r="D55" s="41"/>
      <c r="E55" s="43" t="s">
        <v>42</v>
      </c>
      <c r="F55" s="28"/>
      <c r="G55" s="5">
        <v>514245</v>
      </c>
      <c r="H55" s="77">
        <v>460032.26</v>
      </c>
      <c r="I55" s="5">
        <f t="shared" si="0"/>
        <v>89.457799297999983</v>
      </c>
    </row>
    <row r="56" spans="2:9" ht="29.25" customHeight="1" x14ac:dyDescent="0.25">
      <c r="B56" s="65">
        <v>3121</v>
      </c>
      <c r="C56" s="66"/>
      <c r="D56" s="41"/>
      <c r="E56" s="43" t="s">
        <v>99</v>
      </c>
      <c r="F56" s="28"/>
      <c r="G56" s="5">
        <v>48705</v>
      </c>
      <c r="H56" s="77">
        <v>41986.09</v>
      </c>
      <c r="I56" s="5">
        <f t="shared" si="0"/>
        <v>86.204886561954623</v>
      </c>
    </row>
    <row r="57" spans="2:9" ht="29.25" customHeight="1" x14ac:dyDescent="0.25">
      <c r="B57" s="65">
        <v>3132</v>
      </c>
      <c r="C57" s="66"/>
      <c r="D57" s="41"/>
      <c r="E57" s="43" t="s">
        <v>100</v>
      </c>
      <c r="F57" s="28"/>
      <c r="G57" s="5">
        <v>84692</v>
      </c>
      <c r="H57" s="77">
        <v>78878.5</v>
      </c>
      <c r="I57" s="5">
        <f t="shared" si="0"/>
        <v>93.135715297784913</v>
      </c>
    </row>
    <row r="58" spans="2:9" ht="29.25" customHeight="1" x14ac:dyDescent="0.25">
      <c r="B58" s="70">
        <v>32</v>
      </c>
      <c r="C58" s="71"/>
      <c r="D58" s="72"/>
      <c r="E58" s="73" t="s">
        <v>13</v>
      </c>
      <c r="F58" s="28"/>
      <c r="G58" s="76">
        <v>541637</v>
      </c>
      <c r="H58" s="81">
        <v>433146.13</v>
      </c>
      <c r="I58" s="5">
        <f t="shared" si="0"/>
        <v>79.969819270101567</v>
      </c>
    </row>
    <row r="59" spans="2:9" ht="29.25" customHeight="1" x14ac:dyDescent="0.25">
      <c r="B59" s="65">
        <v>3211</v>
      </c>
      <c r="C59" s="66"/>
      <c r="D59" s="41"/>
      <c r="E59" s="43" t="s">
        <v>44</v>
      </c>
      <c r="F59" s="28"/>
      <c r="G59" s="5">
        <v>16000</v>
      </c>
      <c r="H59" s="77">
        <v>12338.89</v>
      </c>
      <c r="I59" s="5">
        <f t="shared" si="0"/>
        <v>77.118062499999994</v>
      </c>
    </row>
    <row r="60" spans="2:9" ht="29.25" customHeight="1" x14ac:dyDescent="0.25">
      <c r="B60" s="65">
        <v>3212</v>
      </c>
      <c r="C60" s="66"/>
      <c r="D60" s="41"/>
      <c r="E60" s="43" t="s">
        <v>102</v>
      </c>
      <c r="F60" s="28"/>
      <c r="G60" s="5">
        <v>22775</v>
      </c>
      <c r="H60" s="77">
        <v>15437.9</v>
      </c>
      <c r="I60" s="5">
        <f t="shared" si="0"/>
        <v>67.784412733260154</v>
      </c>
    </row>
    <row r="61" spans="2:9" ht="29.25" customHeight="1" x14ac:dyDescent="0.25">
      <c r="B61" s="65">
        <v>3213</v>
      </c>
      <c r="C61" s="66"/>
      <c r="D61" s="41"/>
      <c r="E61" s="43" t="s">
        <v>125</v>
      </c>
      <c r="F61" s="28"/>
      <c r="G61" s="5">
        <v>10066</v>
      </c>
      <c r="H61" s="77">
        <v>3802.9</v>
      </c>
      <c r="I61" s="5">
        <f t="shared" si="0"/>
        <v>37.779654281740513</v>
      </c>
    </row>
    <row r="62" spans="2:9" ht="29.25" customHeight="1" x14ac:dyDescent="0.25">
      <c r="B62" s="65">
        <v>3221</v>
      </c>
      <c r="C62" s="66"/>
      <c r="D62" s="41"/>
      <c r="E62" s="43" t="s">
        <v>103</v>
      </c>
      <c r="F62" s="28"/>
      <c r="G62" s="5">
        <v>14504</v>
      </c>
      <c r="H62" s="77">
        <v>11326.43</v>
      </c>
      <c r="I62" s="5">
        <f t="shared" si="0"/>
        <v>78.091767788196364</v>
      </c>
    </row>
    <row r="63" spans="2:9" ht="29.25" customHeight="1" x14ac:dyDescent="0.25">
      <c r="B63" s="65">
        <v>3222</v>
      </c>
      <c r="C63" s="66"/>
      <c r="D63" s="41"/>
      <c r="E63" s="43" t="s">
        <v>104</v>
      </c>
      <c r="F63" s="28"/>
      <c r="G63" s="5">
        <v>12089</v>
      </c>
      <c r="H63" s="77">
        <v>8381.57</v>
      </c>
      <c r="I63" s="5">
        <f t="shared" si="0"/>
        <v>69.332202829018115</v>
      </c>
    </row>
    <row r="64" spans="2:9" ht="29.25" customHeight="1" x14ac:dyDescent="0.25">
      <c r="B64" s="65">
        <v>3223</v>
      </c>
      <c r="C64" s="66"/>
      <c r="D64" s="41"/>
      <c r="E64" s="43" t="s">
        <v>105</v>
      </c>
      <c r="F64" s="28"/>
      <c r="G64" s="5">
        <v>29430</v>
      </c>
      <c r="H64" s="5">
        <v>21804.75</v>
      </c>
      <c r="I64" s="5">
        <f t="shared" si="0"/>
        <v>74.090214067278296</v>
      </c>
    </row>
    <row r="65" spans="2:9" ht="29.25" customHeight="1" x14ac:dyDescent="0.25">
      <c r="B65" s="65">
        <v>3224</v>
      </c>
      <c r="C65" s="66"/>
      <c r="D65" s="41"/>
      <c r="E65" s="43" t="s">
        <v>126</v>
      </c>
      <c r="F65" s="28"/>
      <c r="G65" s="5">
        <v>14711</v>
      </c>
      <c r="H65" s="5">
        <v>9896.75</v>
      </c>
      <c r="I65" s="5">
        <f t="shared" si="0"/>
        <v>67.274488478009658</v>
      </c>
    </row>
    <row r="66" spans="2:9" ht="29.25" customHeight="1" x14ac:dyDescent="0.25">
      <c r="B66" s="65">
        <v>3225</v>
      </c>
      <c r="C66" s="66"/>
      <c r="D66" s="41"/>
      <c r="E66" s="43" t="s">
        <v>106</v>
      </c>
      <c r="F66" s="28"/>
      <c r="G66" s="5">
        <v>6997</v>
      </c>
      <c r="H66" s="5">
        <v>8297.59</v>
      </c>
      <c r="I66" s="5">
        <f t="shared" si="0"/>
        <v>118.58782335286551</v>
      </c>
    </row>
    <row r="67" spans="2:9" ht="29.25" customHeight="1" x14ac:dyDescent="0.25">
      <c r="B67" s="65">
        <v>3227</v>
      </c>
      <c r="C67" s="66"/>
      <c r="D67" s="41"/>
      <c r="E67" s="43" t="s">
        <v>127</v>
      </c>
      <c r="F67" s="28"/>
      <c r="G67" s="5">
        <v>9645</v>
      </c>
      <c r="H67" s="5">
        <v>7280.85</v>
      </c>
      <c r="I67" s="5">
        <f t="shared" si="0"/>
        <v>75.488335925349929</v>
      </c>
    </row>
    <row r="68" spans="2:9" ht="29.25" customHeight="1" x14ac:dyDescent="0.25">
      <c r="B68" s="65">
        <v>3231</v>
      </c>
      <c r="C68" s="66"/>
      <c r="D68" s="41"/>
      <c r="E68" s="43" t="s">
        <v>107</v>
      </c>
      <c r="F68" s="28"/>
      <c r="G68" s="5">
        <v>9998</v>
      </c>
      <c r="H68" s="5">
        <v>8735.4699999999993</v>
      </c>
      <c r="I68" s="5">
        <f t="shared" si="0"/>
        <v>87.372174434886972</v>
      </c>
    </row>
    <row r="69" spans="2:9" ht="29.25" customHeight="1" x14ac:dyDescent="0.25">
      <c r="B69" s="65">
        <v>3232</v>
      </c>
      <c r="C69" s="66"/>
      <c r="D69" s="41"/>
      <c r="E69" s="43" t="s">
        <v>108</v>
      </c>
      <c r="F69" s="28"/>
      <c r="G69" s="5">
        <v>200000</v>
      </c>
      <c r="H69" s="5">
        <v>120426.73</v>
      </c>
      <c r="I69" s="5">
        <f t="shared" si="0"/>
        <v>60.213364999999996</v>
      </c>
    </row>
    <row r="70" spans="2:9" ht="29.25" customHeight="1" x14ac:dyDescent="0.25">
      <c r="B70" s="65">
        <v>3233</v>
      </c>
      <c r="C70" s="66"/>
      <c r="D70" s="41"/>
      <c r="E70" s="43" t="s">
        <v>128</v>
      </c>
      <c r="F70" s="28"/>
      <c r="G70" s="5">
        <v>25876</v>
      </c>
      <c r="H70" s="5">
        <v>24099.55</v>
      </c>
      <c r="I70" s="5">
        <f t="shared" si="0"/>
        <v>93.134758076982521</v>
      </c>
    </row>
    <row r="71" spans="2:9" ht="29.25" customHeight="1" x14ac:dyDescent="0.25">
      <c r="B71" s="65">
        <v>3234</v>
      </c>
      <c r="C71" s="66"/>
      <c r="D71" s="41"/>
      <c r="E71" s="43" t="s">
        <v>109</v>
      </c>
      <c r="F71" s="28"/>
      <c r="G71" s="5">
        <v>5215</v>
      </c>
      <c r="H71" s="5">
        <v>5335.89</v>
      </c>
      <c r="I71" s="5">
        <f t="shared" si="0"/>
        <v>102.31812080536913</v>
      </c>
    </row>
    <row r="72" spans="2:9" ht="29.25" customHeight="1" x14ac:dyDescent="0.25">
      <c r="B72" s="65">
        <v>3235</v>
      </c>
      <c r="C72" s="66"/>
      <c r="D72" s="41"/>
      <c r="E72" s="43" t="s">
        <v>120</v>
      </c>
      <c r="F72" s="28"/>
      <c r="G72" s="5">
        <v>27125</v>
      </c>
      <c r="H72" s="5">
        <v>27599.34</v>
      </c>
      <c r="I72" s="5">
        <f t="shared" si="0"/>
        <v>101.74871889400923</v>
      </c>
    </row>
    <row r="73" spans="2:9" ht="29.25" customHeight="1" x14ac:dyDescent="0.25">
      <c r="B73" s="65">
        <v>3236</v>
      </c>
      <c r="C73" s="66"/>
      <c r="D73" s="41"/>
      <c r="E73" s="43" t="s">
        <v>129</v>
      </c>
      <c r="F73" s="28"/>
      <c r="G73" s="5">
        <v>100</v>
      </c>
      <c r="H73" s="77">
        <v>0</v>
      </c>
      <c r="I73" s="5">
        <f t="shared" si="0"/>
        <v>0</v>
      </c>
    </row>
    <row r="74" spans="2:9" ht="29.25" customHeight="1" x14ac:dyDescent="0.25">
      <c r="B74" s="65">
        <v>3237</v>
      </c>
      <c r="C74" s="66"/>
      <c r="D74" s="41"/>
      <c r="E74" s="43" t="s">
        <v>110</v>
      </c>
      <c r="F74" s="28"/>
      <c r="G74" s="5">
        <v>24381</v>
      </c>
      <c r="H74" s="5">
        <v>36819.230000000003</v>
      </c>
      <c r="I74" s="5">
        <f t="shared" si="0"/>
        <v>151.01607809359749</v>
      </c>
    </row>
    <row r="75" spans="2:9" ht="29.25" customHeight="1" x14ac:dyDescent="0.25">
      <c r="B75" s="65">
        <v>3238</v>
      </c>
      <c r="C75" s="66"/>
      <c r="D75" s="41"/>
      <c r="E75" s="43" t="s">
        <v>111</v>
      </c>
      <c r="F75" s="28"/>
      <c r="G75" s="5">
        <v>41313</v>
      </c>
      <c r="H75" s="5">
        <v>38560.29</v>
      </c>
      <c r="I75" s="5">
        <f t="shared" si="0"/>
        <v>93.336939946263882</v>
      </c>
    </row>
    <row r="76" spans="2:9" ht="29.25" customHeight="1" x14ac:dyDescent="0.25">
      <c r="B76" s="65">
        <v>3239</v>
      </c>
      <c r="C76" s="66"/>
      <c r="D76" s="41"/>
      <c r="E76" s="43" t="s">
        <v>112</v>
      </c>
      <c r="F76" s="28"/>
      <c r="G76" s="5">
        <v>35326</v>
      </c>
      <c r="H76" s="5">
        <v>31589.77</v>
      </c>
      <c r="I76" s="5">
        <f t="shared" si="0"/>
        <v>89.423569042631485</v>
      </c>
    </row>
    <row r="77" spans="2:9" ht="29.25" customHeight="1" x14ac:dyDescent="0.25">
      <c r="B77" s="65">
        <v>3241</v>
      </c>
      <c r="C77" s="66"/>
      <c r="D77" s="41"/>
      <c r="E77" s="43" t="s">
        <v>130</v>
      </c>
      <c r="F77" s="28"/>
      <c r="G77" s="5">
        <v>100</v>
      </c>
      <c r="H77" s="5">
        <v>0</v>
      </c>
      <c r="I77" s="5">
        <f t="shared" ref="I77:I122" si="1">H77/G77*100</f>
        <v>0</v>
      </c>
    </row>
    <row r="78" spans="2:9" ht="29.25" customHeight="1" x14ac:dyDescent="0.25">
      <c r="B78" s="65">
        <v>3291</v>
      </c>
      <c r="C78" s="66"/>
      <c r="D78" s="41"/>
      <c r="E78" s="43" t="s">
        <v>131</v>
      </c>
      <c r="F78" s="28"/>
      <c r="G78" s="5">
        <v>12061</v>
      </c>
      <c r="H78" s="5">
        <v>10238.26</v>
      </c>
      <c r="I78" s="5">
        <f t="shared" si="1"/>
        <v>84.887322775889231</v>
      </c>
    </row>
    <row r="79" spans="2:9" ht="29.25" customHeight="1" x14ac:dyDescent="0.25">
      <c r="B79" s="65">
        <v>3292</v>
      </c>
      <c r="C79" s="66"/>
      <c r="D79" s="41"/>
      <c r="E79" s="43" t="s">
        <v>132</v>
      </c>
      <c r="F79" s="28"/>
      <c r="G79" s="5">
        <v>18509</v>
      </c>
      <c r="H79" s="5">
        <v>24363.360000000001</v>
      </c>
      <c r="I79" s="5">
        <f t="shared" si="1"/>
        <v>131.62980171808309</v>
      </c>
    </row>
    <row r="80" spans="2:9" ht="29.25" customHeight="1" x14ac:dyDescent="0.25">
      <c r="B80" s="65">
        <v>3293</v>
      </c>
      <c r="C80" s="66"/>
      <c r="D80" s="41"/>
      <c r="E80" s="43" t="s">
        <v>133</v>
      </c>
      <c r="F80" s="28"/>
      <c r="G80" s="5">
        <v>4161</v>
      </c>
      <c r="H80" s="5">
        <v>6285.59</v>
      </c>
      <c r="I80" s="5">
        <f t="shared" si="1"/>
        <v>151.05960105743813</v>
      </c>
    </row>
    <row r="81" spans="2:9" ht="29.25" customHeight="1" x14ac:dyDescent="0.25">
      <c r="B81" s="65">
        <v>3294</v>
      </c>
      <c r="C81" s="66"/>
      <c r="D81" s="41"/>
      <c r="E81" s="43" t="s">
        <v>134</v>
      </c>
      <c r="F81" s="28"/>
      <c r="G81" s="5">
        <v>50</v>
      </c>
      <c r="H81" s="77">
        <v>0</v>
      </c>
      <c r="I81" s="5">
        <f t="shared" si="1"/>
        <v>0</v>
      </c>
    </row>
    <row r="82" spans="2:9" ht="29.25" customHeight="1" x14ac:dyDescent="0.25">
      <c r="B82" s="65">
        <v>3295</v>
      </c>
      <c r="C82" s="66"/>
      <c r="D82" s="41"/>
      <c r="E82" s="43" t="s">
        <v>135</v>
      </c>
      <c r="F82" s="28"/>
      <c r="G82" s="5">
        <v>316</v>
      </c>
      <c r="H82" s="77">
        <v>110.9</v>
      </c>
      <c r="I82" s="5">
        <f t="shared" si="1"/>
        <v>35.094936708860764</v>
      </c>
    </row>
    <row r="83" spans="2:9" ht="29.25" customHeight="1" x14ac:dyDescent="0.25">
      <c r="B83" s="65">
        <v>3296</v>
      </c>
      <c r="C83" s="66"/>
      <c r="D83" s="41"/>
      <c r="E83" s="43" t="s">
        <v>136</v>
      </c>
      <c r="F83" s="28"/>
      <c r="G83" s="5">
        <v>100</v>
      </c>
      <c r="H83" s="77">
        <v>0</v>
      </c>
      <c r="I83" s="5">
        <f t="shared" si="1"/>
        <v>0</v>
      </c>
    </row>
    <row r="84" spans="2:9" ht="29.25" customHeight="1" x14ac:dyDescent="0.25">
      <c r="B84" s="65">
        <v>3299</v>
      </c>
      <c r="C84" s="66"/>
      <c r="D84" s="41"/>
      <c r="E84" s="43" t="s">
        <v>137</v>
      </c>
      <c r="F84" s="28"/>
      <c r="G84" s="5">
        <v>789</v>
      </c>
      <c r="H84" s="77">
        <v>414.12</v>
      </c>
      <c r="I84" s="5">
        <f t="shared" si="1"/>
        <v>52.486692015209123</v>
      </c>
    </row>
    <row r="85" spans="2:9" ht="29.25" customHeight="1" x14ac:dyDescent="0.25">
      <c r="B85" s="70">
        <v>34</v>
      </c>
      <c r="C85" s="71"/>
      <c r="D85" s="72"/>
      <c r="E85" s="73" t="s">
        <v>113</v>
      </c>
      <c r="F85" s="28"/>
      <c r="G85" s="76">
        <v>31678</v>
      </c>
      <c r="H85" s="81">
        <v>32387.439999999999</v>
      </c>
      <c r="I85" s="5">
        <f t="shared" si="1"/>
        <v>102.23953532419976</v>
      </c>
    </row>
    <row r="86" spans="2:9" ht="29.25" customHeight="1" x14ac:dyDescent="0.25">
      <c r="B86" s="65">
        <v>3431</v>
      </c>
      <c r="C86" s="66"/>
      <c r="D86" s="41"/>
      <c r="E86" s="43" t="s">
        <v>114</v>
      </c>
      <c r="F86" s="28"/>
      <c r="G86" s="5">
        <v>31556</v>
      </c>
      <c r="H86" s="77">
        <v>32387.439999999999</v>
      </c>
      <c r="I86" s="5">
        <f t="shared" si="1"/>
        <v>102.63480796045125</v>
      </c>
    </row>
    <row r="87" spans="2:9" ht="29.25" customHeight="1" x14ac:dyDescent="0.25">
      <c r="B87" s="65">
        <v>3433</v>
      </c>
      <c r="C87" s="66"/>
      <c r="D87" s="41"/>
      <c r="E87" s="43" t="s">
        <v>138</v>
      </c>
      <c r="F87" s="28"/>
      <c r="G87" s="5">
        <v>122</v>
      </c>
      <c r="H87" s="77">
        <v>0</v>
      </c>
      <c r="I87" s="5">
        <f t="shared" si="1"/>
        <v>0</v>
      </c>
    </row>
    <row r="88" spans="2:9" ht="29.25" customHeight="1" x14ac:dyDescent="0.25">
      <c r="B88" s="70">
        <v>36</v>
      </c>
      <c r="C88" s="71"/>
      <c r="D88" s="72"/>
      <c r="E88" s="73" t="s">
        <v>139</v>
      </c>
      <c r="F88" s="74"/>
      <c r="G88" s="76">
        <v>31500</v>
      </c>
      <c r="H88" s="81">
        <v>54155.08</v>
      </c>
      <c r="I88" s="5">
        <f t="shared" si="1"/>
        <v>171.9208888888889</v>
      </c>
    </row>
    <row r="89" spans="2:9" ht="29.25" customHeight="1" x14ac:dyDescent="0.25">
      <c r="B89" s="65">
        <v>3691</v>
      </c>
      <c r="C89" s="66"/>
      <c r="D89" s="41"/>
      <c r="E89" s="43" t="s">
        <v>140</v>
      </c>
      <c r="F89" s="28"/>
      <c r="G89" s="5">
        <v>31500</v>
      </c>
      <c r="H89" s="77">
        <v>54155.08</v>
      </c>
      <c r="I89" s="5">
        <f t="shared" si="1"/>
        <v>171.9208888888889</v>
      </c>
    </row>
    <row r="90" spans="2:9" ht="29.25" customHeight="1" x14ac:dyDescent="0.25">
      <c r="B90" s="70">
        <v>38</v>
      </c>
      <c r="C90" s="71"/>
      <c r="D90" s="72"/>
      <c r="E90" s="73" t="s">
        <v>141</v>
      </c>
      <c r="F90" s="28"/>
      <c r="G90" s="76">
        <v>63100</v>
      </c>
      <c r="H90" s="81">
        <v>77304.649999999994</v>
      </c>
      <c r="I90" s="5">
        <f t="shared" si="1"/>
        <v>122.51133122028526</v>
      </c>
    </row>
    <row r="91" spans="2:9" ht="29.25" customHeight="1" x14ac:dyDescent="0.25">
      <c r="B91" s="65">
        <v>3811</v>
      </c>
      <c r="C91" s="66"/>
      <c r="D91" s="41"/>
      <c r="E91" s="43" t="s">
        <v>142</v>
      </c>
      <c r="F91" s="28"/>
      <c r="G91" s="5">
        <v>32600</v>
      </c>
      <c r="H91" s="77">
        <v>37550</v>
      </c>
      <c r="I91" s="5">
        <f t="shared" si="1"/>
        <v>115.18404907975459</v>
      </c>
    </row>
    <row r="92" spans="2:9" ht="29.25" customHeight="1" x14ac:dyDescent="0.25">
      <c r="B92" s="65">
        <v>3812</v>
      </c>
      <c r="C92" s="66"/>
      <c r="D92" s="41"/>
      <c r="E92" s="43" t="s">
        <v>143</v>
      </c>
      <c r="F92" s="28"/>
      <c r="G92" s="5">
        <v>30500</v>
      </c>
      <c r="H92" s="77">
        <v>39754.65</v>
      </c>
      <c r="I92" s="5">
        <f t="shared" si="1"/>
        <v>130.34311475409837</v>
      </c>
    </row>
    <row r="93" spans="2:9" ht="29.25" customHeight="1" x14ac:dyDescent="0.25">
      <c r="B93" s="65">
        <v>3821</v>
      </c>
      <c r="C93" s="66"/>
      <c r="D93" s="41"/>
      <c r="E93" s="43" t="s">
        <v>144</v>
      </c>
      <c r="F93" s="28"/>
      <c r="G93" s="28"/>
      <c r="H93" s="77"/>
      <c r="I93" s="5"/>
    </row>
    <row r="94" spans="2:9" ht="29.25" customHeight="1" x14ac:dyDescent="0.25">
      <c r="B94" s="70">
        <v>41</v>
      </c>
      <c r="C94" s="71"/>
      <c r="D94" s="72"/>
      <c r="E94" s="73" t="s">
        <v>7</v>
      </c>
      <c r="F94" s="28"/>
      <c r="G94" s="81">
        <v>990</v>
      </c>
      <c r="H94" s="81">
        <v>7286.73</v>
      </c>
      <c r="I94" s="5">
        <f t="shared" si="1"/>
        <v>736.0333333333333</v>
      </c>
    </row>
    <row r="95" spans="2:9" ht="29.25" customHeight="1" x14ac:dyDescent="0.25">
      <c r="B95" s="65">
        <v>4123</v>
      </c>
      <c r="C95" s="71"/>
      <c r="D95" s="72"/>
      <c r="E95" s="43" t="s">
        <v>260</v>
      </c>
      <c r="F95" s="28"/>
      <c r="G95" s="81"/>
      <c r="H95" s="77"/>
      <c r="I95" s="5"/>
    </row>
    <row r="96" spans="2:9" ht="29.25" customHeight="1" x14ac:dyDescent="0.25">
      <c r="B96" s="65">
        <v>4124</v>
      </c>
      <c r="C96" s="66"/>
      <c r="D96" s="41"/>
      <c r="E96" s="43" t="s">
        <v>146</v>
      </c>
      <c r="F96" s="28"/>
      <c r="G96" s="77">
        <v>990</v>
      </c>
      <c r="H96" s="77">
        <v>7286.73</v>
      </c>
      <c r="I96" s="5">
        <f t="shared" si="1"/>
        <v>736.0333333333333</v>
      </c>
    </row>
    <row r="97" spans="2:9" ht="29.25" customHeight="1" x14ac:dyDescent="0.25">
      <c r="B97" s="70">
        <v>42</v>
      </c>
      <c r="C97" s="71"/>
      <c r="D97" s="72"/>
      <c r="E97" s="73" t="s">
        <v>7</v>
      </c>
      <c r="F97" s="28"/>
      <c r="G97" s="81">
        <v>183453</v>
      </c>
      <c r="H97" s="81">
        <v>89044.23</v>
      </c>
      <c r="I97" s="5">
        <f t="shared" si="1"/>
        <v>48.537897990220927</v>
      </c>
    </row>
    <row r="98" spans="2:9" ht="29.25" customHeight="1" x14ac:dyDescent="0.25">
      <c r="B98" s="65">
        <v>4214</v>
      </c>
      <c r="C98" s="71"/>
      <c r="D98" s="72"/>
      <c r="E98" s="43" t="s">
        <v>226</v>
      </c>
      <c r="F98" s="28"/>
      <c r="G98" s="77"/>
      <c r="H98" s="77"/>
      <c r="I98" s="5"/>
    </row>
    <row r="99" spans="2:9" ht="29.25" customHeight="1" x14ac:dyDescent="0.25">
      <c r="B99" s="65">
        <v>4221</v>
      </c>
      <c r="C99" s="66"/>
      <c r="D99" s="41"/>
      <c r="E99" s="43" t="s">
        <v>147</v>
      </c>
      <c r="F99" s="28"/>
      <c r="G99" s="77">
        <v>14881</v>
      </c>
      <c r="H99" s="77">
        <v>1504.63</v>
      </c>
      <c r="I99" s="5">
        <f t="shared" si="1"/>
        <v>10.111081244540019</v>
      </c>
    </row>
    <row r="100" spans="2:9" ht="29.25" customHeight="1" x14ac:dyDescent="0.25">
      <c r="B100" s="65">
        <v>4222</v>
      </c>
      <c r="C100" s="66"/>
      <c r="D100" s="41"/>
      <c r="E100" s="43" t="s">
        <v>148</v>
      </c>
      <c r="F100" s="28"/>
      <c r="G100" s="77">
        <v>5000</v>
      </c>
      <c r="H100" s="77">
        <v>0</v>
      </c>
      <c r="I100" s="5">
        <f t="shared" si="1"/>
        <v>0</v>
      </c>
    </row>
    <row r="101" spans="2:9" ht="29.25" customHeight="1" x14ac:dyDescent="0.25">
      <c r="B101" s="65">
        <v>4223</v>
      </c>
      <c r="C101" s="66"/>
      <c r="D101" s="41"/>
      <c r="E101" s="43" t="s">
        <v>149</v>
      </c>
      <c r="F101" s="28"/>
      <c r="G101" s="77">
        <v>7005</v>
      </c>
      <c r="H101" s="5">
        <v>3585</v>
      </c>
      <c r="I101" s="5">
        <f t="shared" si="1"/>
        <v>51.177730192719487</v>
      </c>
    </row>
    <row r="102" spans="2:9" ht="29.25" customHeight="1" x14ac:dyDescent="0.25">
      <c r="B102" s="65">
        <v>4225</v>
      </c>
      <c r="C102" s="66"/>
      <c r="D102" s="41"/>
      <c r="E102" s="43" t="s">
        <v>150</v>
      </c>
      <c r="F102" s="28"/>
      <c r="G102" s="77">
        <v>1000</v>
      </c>
      <c r="H102" s="5"/>
      <c r="I102" s="5">
        <f t="shared" si="1"/>
        <v>0</v>
      </c>
    </row>
    <row r="103" spans="2:9" ht="29.25" customHeight="1" x14ac:dyDescent="0.25">
      <c r="B103" s="65">
        <v>4226</v>
      </c>
      <c r="C103" s="66"/>
      <c r="D103" s="41"/>
      <c r="E103" s="43" t="s">
        <v>256</v>
      </c>
      <c r="F103" s="28"/>
      <c r="G103" s="77"/>
      <c r="H103" s="5"/>
      <c r="I103" s="5"/>
    </row>
    <row r="104" spans="2:9" ht="29.25" customHeight="1" x14ac:dyDescent="0.25">
      <c r="B104" s="65">
        <v>4227</v>
      </c>
      <c r="C104" s="66"/>
      <c r="D104" s="41"/>
      <c r="E104" s="43" t="s">
        <v>151</v>
      </c>
      <c r="F104" s="28"/>
      <c r="G104" s="77">
        <v>13217</v>
      </c>
      <c r="H104" s="5">
        <v>6606</v>
      </c>
      <c r="I104" s="5">
        <f t="shared" si="1"/>
        <v>49.981084966331238</v>
      </c>
    </row>
    <row r="105" spans="2:9" ht="29.25" customHeight="1" x14ac:dyDescent="0.25">
      <c r="B105" s="65">
        <v>4231</v>
      </c>
      <c r="C105" s="66"/>
      <c r="D105" s="41"/>
      <c r="E105" s="43" t="s">
        <v>152</v>
      </c>
      <c r="F105" s="28"/>
      <c r="G105" s="77">
        <v>60850</v>
      </c>
      <c r="H105" s="5">
        <v>23049.599999999999</v>
      </c>
      <c r="I105" s="5">
        <f t="shared" si="1"/>
        <v>37.879375513557925</v>
      </c>
    </row>
    <row r="106" spans="2:9" ht="29.25" customHeight="1" x14ac:dyDescent="0.25">
      <c r="B106" s="65">
        <v>4262</v>
      </c>
      <c r="C106" s="66"/>
      <c r="D106" s="41"/>
      <c r="E106" s="43" t="s">
        <v>153</v>
      </c>
      <c r="F106" s="28"/>
      <c r="G106" s="77"/>
      <c r="H106" s="5"/>
      <c r="I106" s="5"/>
    </row>
    <row r="107" spans="2:9" ht="29.25" customHeight="1" x14ac:dyDescent="0.25">
      <c r="B107" s="65">
        <v>4263</v>
      </c>
      <c r="C107" s="66"/>
      <c r="D107" s="41"/>
      <c r="E107" s="43" t="s">
        <v>154</v>
      </c>
      <c r="F107" s="28"/>
      <c r="G107" s="77">
        <v>80000</v>
      </c>
      <c r="H107" s="5">
        <v>48479</v>
      </c>
      <c r="I107" s="5">
        <f t="shared" si="1"/>
        <v>60.598750000000003</v>
      </c>
    </row>
    <row r="108" spans="2:9" ht="29.25" customHeight="1" x14ac:dyDescent="0.25">
      <c r="B108" s="65">
        <v>4264</v>
      </c>
      <c r="C108" s="66"/>
      <c r="D108" s="41"/>
      <c r="E108" s="43" t="s">
        <v>155</v>
      </c>
      <c r="F108" s="28"/>
      <c r="G108" s="77">
        <v>1500</v>
      </c>
      <c r="H108" s="5">
        <v>5820</v>
      </c>
      <c r="I108" s="5">
        <f t="shared" si="1"/>
        <v>388</v>
      </c>
    </row>
    <row r="109" spans="2:9" ht="29.25" customHeight="1" x14ac:dyDescent="0.25">
      <c r="B109" s="70" t="s">
        <v>156</v>
      </c>
      <c r="C109" s="71"/>
      <c r="D109" s="72"/>
      <c r="E109" s="73" t="s">
        <v>157</v>
      </c>
      <c r="F109" s="28"/>
      <c r="G109" s="81">
        <v>120000</v>
      </c>
      <c r="H109" s="76">
        <v>112370.25</v>
      </c>
      <c r="I109" s="5">
        <f t="shared" si="1"/>
        <v>93.641874999999999</v>
      </c>
    </row>
    <row r="110" spans="2:9" ht="29.25" customHeight="1" x14ac:dyDescent="0.25">
      <c r="B110" s="139" t="s">
        <v>158</v>
      </c>
      <c r="C110" s="140"/>
      <c r="D110" s="141"/>
      <c r="E110" s="73" t="s">
        <v>159</v>
      </c>
      <c r="F110" s="28"/>
      <c r="G110" s="81">
        <v>120000</v>
      </c>
      <c r="H110" s="76">
        <v>112370.25</v>
      </c>
      <c r="I110" s="5">
        <f t="shared" si="1"/>
        <v>93.641874999999999</v>
      </c>
    </row>
    <row r="111" spans="2:9" ht="29.25" customHeight="1" x14ac:dyDescent="0.25">
      <c r="B111" s="70">
        <v>31</v>
      </c>
      <c r="C111" s="71"/>
      <c r="D111" s="72"/>
      <c r="E111" s="73" t="s">
        <v>5</v>
      </c>
      <c r="F111" s="28"/>
      <c r="G111" s="77"/>
      <c r="H111" s="76"/>
      <c r="I111" s="5"/>
    </row>
    <row r="112" spans="2:9" ht="29.25" customHeight="1" x14ac:dyDescent="0.25">
      <c r="B112" s="65">
        <v>3111</v>
      </c>
      <c r="C112" s="66"/>
      <c r="D112" s="41"/>
      <c r="E112" s="43" t="s">
        <v>42</v>
      </c>
      <c r="F112" s="28"/>
      <c r="G112" s="77"/>
      <c r="H112" s="5"/>
      <c r="I112" s="5"/>
    </row>
    <row r="113" spans="2:9" ht="29.25" customHeight="1" x14ac:dyDescent="0.25">
      <c r="B113" s="65">
        <v>3132</v>
      </c>
      <c r="C113" s="66"/>
      <c r="D113" s="41"/>
      <c r="E113" s="43" t="s">
        <v>100</v>
      </c>
      <c r="F113" s="28"/>
      <c r="G113" s="77"/>
      <c r="H113" s="5"/>
      <c r="I113" s="5"/>
    </row>
    <row r="114" spans="2:9" ht="29.25" customHeight="1" x14ac:dyDescent="0.25">
      <c r="B114" s="70">
        <v>32</v>
      </c>
      <c r="C114" s="71"/>
      <c r="D114" s="72"/>
      <c r="E114" s="73" t="s">
        <v>13</v>
      </c>
      <c r="F114" s="28"/>
      <c r="G114" s="81">
        <v>50000</v>
      </c>
      <c r="H114" s="77">
        <v>71752.36</v>
      </c>
      <c r="I114" s="5">
        <f t="shared" si="1"/>
        <v>143.50472000000002</v>
      </c>
    </row>
    <row r="115" spans="2:9" ht="29.25" customHeight="1" x14ac:dyDescent="0.25">
      <c r="B115" s="65">
        <v>3224</v>
      </c>
      <c r="C115" s="71"/>
      <c r="D115" s="72"/>
      <c r="E115" s="43" t="s">
        <v>126</v>
      </c>
      <c r="F115" s="28"/>
      <c r="G115" s="81"/>
      <c r="H115" s="77"/>
      <c r="I115" s="5"/>
    </row>
    <row r="116" spans="2:9" ht="29.25" customHeight="1" x14ac:dyDescent="0.25">
      <c r="B116" s="65">
        <v>3232</v>
      </c>
      <c r="C116" s="66"/>
      <c r="D116" s="41"/>
      <c r="E116" s="43" t="s">
        <v>108</v>
      </c>
      <c r="F116" s="28"/>
      <c r="G116" s="77">
        <v>50000</v>
      </c>
      <c r="H116" s="77">
        <v>60000</v>
      </c>
      <c r="I116" s="5">
        <f t="shared" si="1"/>
        <v>120</v>
      </c>
    </row>
    <row r="117" spans="2:9" ht="29.25" customHeight="1" x14ac:dyDescent="0.25">
      <c r="B117" s="65">
        <v>3237</v>
      </c>
      <c r="C117" s="66"/>
      <c r="D117" s="41"/>
      <c r="E117" s="43" t="s">
        <v>110</v>
      </c>
      <c r="F117" s="28"/>
      <c r="G117" s="77"/>
      <c r="H117" s="77">
        <v>11752.36</v>
      </c>
      <c r="I117" s="5"/>
    </row>
    <row r="118" spans="2:9" ht="29.25" customHeight="1" x14ac:dyDescent="0.25">
      <c r="B118" s="65">
        <v>3239</v>
      </c>
      <c r="C118" s="66"/>
      <c r="D118" s="41"/>
      <c r="E118" s="43" t="s">
        <v>112</v>
      </c>
      <c r="F118" s="28"/>
      <c r="G118" s="77"/>
      <c r="H118" s="77"/>
      <c r="I118" s="5"/>
    </row>
    <row r="119" spans="2:9" ht="29.25" customHeight="1" x14ac:dyDescent="0.25">
      <c r="B119" s="70">
        <v>38</v>
      </c>
      <c r="C119" s="71"/>
      <c r="D119" s="72"/>
      <c r="E119" s="73" t="s">
        <v>160</v>
      </c>
      <c r="F119" s="28"/>
      <c r="G119" s="81"/>
      <c r="H119" s="81"/>
      <c r="I119" s="5"/>
    </row>
    <row r="120" spans="2:9" ht="29.25" customHeight="1" x14ac:dyDescent="0.25">
      <c r="B120" s="65">
        <v>3823</v>
      </c>
      <c r="C120" s="66"/>
      <c r="D120" s="41"/>
      <c r="E120" s="43" t="s">
        <v>161</v>
      </c>
      <c r="F120" s="28"/>
      <c r="G120" s="77"/>
      <c r="H120" s="77"/>
      <c r="I120" s="5"/>
    </row>
    <row r="121" spans="2:9" ht="29.25" customHeight="1" x14ac:dyDescent="0.25">
      <c r="B121" s="70">
        <v>41</v>
      </c>
      <c r="C121" s="71"/>
      <c r="D121" s="72"/>
      <c r="E121" s="73" t="s">
        <v>145</v>
      </c>
      <c r="F121" s="28"/>
      <c r="G121" s="81">
        <v>50000</v>
      </c>
      <c r="H121" s="77"/>
      <c r="I121" s="5">
        <f t="shared" si="1"/>
        <v>0</v>
      </c>
    </row>
    <row r="122" spans="2:9" ht="29.25" customHeight="1" x14ac:dyDescent="0.25">
      <c r="B122" s="65">
        <v>4124</v>
      </c>
      <c r="C122" s="66"/>
      <c r="D122" s="41"/>
      <c r="E122" s="43" t="s">
        <v>146</v>
      </c>
      <c r="F122" s="28"/>
      <c r="G122" s="77">
        <v>50000</v>
      </c>
      <c r="H122" s="77"/>
      <c r="I122" s="5">
        <f t="shared" si="1"/>
        <v>0</v>
      </c>
    </row>
    <row r="123" spans="2:9" ht="29.25" customHeight="1" x14ac:dyDescent="0.25">
      <c r="B123" s="70">
        <v>42</v>
      </c>
      <c r="C123" s="66"/>
      <c r="D123" s="41"/>
      <c r="E123" s="73" t="s">
        <v>7</v>
      </c>
      <c r="F123" s="28"/>
      <c r="G123" s="85">
        <v>20000</v>
      </c>
      <c r="H123" s="77">
        <v>40617.89</v>
      </c>
      <c r="I123" s="5"/>
    </row>
    <row r="124" spans="2:9" ht="29.25" customHeight="1" x14ac:dyDescent="0.25">
      <c r="B124" s="65">
        <v>4263</v>
      </c>
      <c r="C124" s="66"/>
      <c r="D124" s="41"/>
      <c r="E124" s="43" t="s">
        <v>235</v>
      </c>
      <c r="F124" s="28"/>
      <c r="G124" s="77">
        <v>20000</v>
      </c>
      <c r="H124" s="77">
        <v>40617.89</v>
      </c>
      <c r="I124" s="5"/>
    </row>
    <row r="125" spans="2:9" ht="29.25" customHeight="1" x14ac:dyDescent="0.25">
      <c r="B125" s="139" t="s">
        <v>162</v>
      </c>
      <c r="C125" s="140"/>
      <c r="D125" s="141"/>
      <c r="E125" s="73" t="s">
        <v>163</v>
      </c>
      <c r="F125" s="28"/>
      <c r="G125" s="81"/>
      <c r="H125" s="81"/>
      <c r="I125" s="5"/>
    </row>
    <row r="126" spans="2:9" ht="29.25" customHeight="1" x14ac:dyDescent="0.25">
      <c r="B126" s="70" t="s">
        <v>164</v>
      </c>
      <c r="C126" s="71"/>
      <c r="D126" s="72"/>
      <c r="E126" s="73" t="s">
        <v>165</v>
      </c>
      <c r="F126" s="28"/>
      <c r="G126" s="81"/>
      <c r="H126" s="81"/>
      <c r="I126" s="5"/>
    </row>
    <row r="127" spans="2:9" ht="29.25" customHeight="1" x14ac:dyDescent="0.25">
      <c r="B127" s="139" t="s">
        <v>166</v>
      </c>
      <c r="C127" s="140"/>
      <c r="D127" s="141"/>
      <c r="E127" s="73" t="s">
        <v>167</v>
      </c>
      <c r="F127" s="28"/>
      <c r="G127" s="81"/>
      <c r="H127" s="81"/>
      <c r="I127" s="5"/>
    </row>
    <row r="128" spans="2:9" ht="29.25" customHeight="1" x14ac:dyDescent="0.25">
      <c r="B128" s="70">
        <v>31</v>
      </c>
      <c r="C128" s="71"/>
      <c r="D128" s="72"/>
      <c r="E128" s="73" t="s">
        <v>5</v>
      </c>
      <c r="F128" s="28"/>
      <c r="G128" s="77"/>
      <c r="H128" s="77"/>
      <c r="I128" s="5"/>
    </row>
    <row r="129" spans="2:9" ht="29.25" customHeight="1" x14ac:dyDescent="0.25">
      <c r="B129" s="65">
        <v>3111</v>
      </c>
      <c r="C129" s="66"/>
      <c r="D129" s="41"/>
      <c r="E129" s="43" t="s">
        <v>42</v>
      </c>
      <c r="F129" s="28"/>
      <c r="G129" s="77"/>
      <c r="H129" s="77"/>
      <c r="I129" s="5"/>
    </row>
    <row r="130" spans="2:9" ht="29.25" customHeight="1" x14ac:dyDescent="0.25">
      <c r="B130" s="65">
        <v>3132</v>
      </c>
      <c r="C130" s="66"/>
      <c r="D130" s="41"/>
      <c r="E130" s="43" t="s">
        <v>100</v>
      </c>
      <c r="F130" s="28"/>
      <c r="G130" s="77"/>
      <c r="H130" s="77"/>
      <c r="I130" s="5"/>
    </row>
    <row r="131" spans="2:9" ht="29.25" customHeight="1" x14ac:dyDescent="0.25">
      <c r="B131" s="70">
        <v>32</v>
      </c>
      <c r="C131" s="71"/>
      <c r="D131" s="72"/>
      <c r="E131" s="73" t="s">
        <v>13</v>
      </c>
      <c r="F131" s="28"/>
      <c r="G131" s="77"/>
      <c r="H131" s="77"/>
      <c r="I131" s="5"/>
    </row>
    <row r="132" spans="2:9" ht="29.25" customHeight="1" x14ac:dyDescent="0.25">
      <c r="B132" s="65">
        <v>3232</v>
      </c>
      <c r="C132" s="66"/>
      <c r="D132" s="41"/>
      <c r="E132" s="43" t="s">
        <v>108</v>
      </c>
      <c r="F132" s="28"/>
      <c r="G132" s="77"/>
      <c r="H132" s="77"/>
      <c r="I132" s="5"/>
    </row>
    <row r="133" spans="2:9" ht="29.25" customHeight="1" x14ac:dyDescent="0.25">
      <c r="B133" s="65">
        <v>3233</v>
      </c>
      <c r="C133" s="66"/>
      <c r="D133" s="41"/>
      <c r="E133" s="43" t="s">
        <v>128</v>
      </c>
      <c r="F133" s="28"/>
      <c r="G133" s="77"/>
      <c r="H133" s="77"/>
      <c r="I133" s="5"/>
    </row>
    <row r="134" spans="2:9" ht="29.25" customHeight="1" x14ac:dyDescent="0.25">
      <c r="B134" s="65">
        <v>3237</v>
      </c>
      <c r="C134" s="66"/>
      <c r="D134" s="41"/>
      <c r="E134" s="43" t="s">
        <v>110</v>
      </c>
      <c r="F134" s="28"/>
      <c r="G134" s="77"/>
      <c r="H134" s="77"/>
      <c r="I134" s="5"/>
    </row>
    <row r="135" spans="2:9" ht="29.25" customHeight="1" x14ac:dyDescent="0.25">
      <c r="B135" s="65">
        <v>3238</v>
      </c>
      <c r="C135" s="66"/>
      <c r="D135" s="41"/>
      <c r="E135" s="43" t="s">
        <v>111</v>
      </c>
      <c r="F135" s="28"/>
      <c r="G135" s="77"/>
      <c r="H135" s="77"/>
      <c r="I135" s="5"/>
    </row>
    <row r="136" spans="2:9" ht="29.25" customHeight="1" x14ac:dyDescent="0.25">
      <c r="B136" s="70">
        <v>36</v>
      </c>
      <c r="C136" s="71"/>
      <c r="D136" s="72"/>
      <c r="E136" s="73" t="s">
        <v>139</v>
      </c>
      <c r="F136" s="28"/>
      <c r="G136" s="77"/>
      <c r="H136" s="77"/>
      <c r="I136" s="5"/>
    </row>
    <row r="137" spans="2:9" ht="29.25" customHeight="1" x14ac:dyDescent="0.25">
      <c r="B137" s="65">
        <v>3681</v>
      </c>
      <c r="C137" s="66"/>
      <c r="D137" s="41"/>
      <c r="E137" s="43" t="s">
        <v>168</v>
      </c>
      <c r="F137" s="28"/>
      <c r="G137" s="77"/>
      <c r="H137" s="77"/>
      <c r="I137" s="5"/>
    </row>
    <row r="138" spans="2:9" ht="29.25" customHeight="1" x14ac:dyDescent="0.25">
      <c r="B138" s="70">
        <v>41</v>
      </c>
      <c r="C138" s="71"/>
      <c r="D138" s="72"/>
      <c r="E138" s="73" t="s">
        <v>145</v>
      </c>
      <c r="F138" s="28"/>
      <c r="G138" s="77"/>
      <c r="H138" s="77"/>
      <c r="I138" s="5"/>
    </row>
    <row r="139" spans="2:9" ht="29.25" customHeight="1" x14ac:dyDescent="0.25">
      <c r="B139" s="65">
        <v>4124</v>
      </c>
      <c r="C139" s="66"/>
      <c r="D139" s="41"/>
      <c r="E139" s="43" t="s">
        <v>146</v>
      </c>
      <c r="F139" s="28"/>
      <c r="G139" s="77"/>
      <c r="H139" s="77"/>
      <c r="I139" s="5"/>
    </row>
    <row r="140" spans="2:9" ht="29.25" customHeight="1" x14ac:dyDescent="0.25">
      <c r="B140" s="70">
        <v>42</v>
      </c>
      <c r="C140" s="71"/>
      <c r="D140" s="72"/>
      <c r="E140" s="73" t="s">
        <v>169</v>
      </c>
      <c r="F140" s="28"/>
      <c r="G140" s="77"/>
      <c r="H140" s="77"/>
      <c r="I140" s="5"/>
    </row>
    <row r="141" spans="2:9" ht="29.25" customHeight="1" x14ac:dyDescent="0.25">
      <c r="B141" s="65">
        <v>4231</v>
      </c>
      <c r="C141" s="66"/>
      <c r="D141" s="41"/>
      <c r="E141" s="43" t="s">
        <v>152</v>
      </c>
      <c r="F141" s="28"/>
      <c r="G141" s="77"/>
      <c r="H141" s="77"/>
      <c r="I141" s="5"/>
    </row>
    <row r="142" spans="2:9" ht="29.25" customHeight="1" x14ac:dyDescent="0.25">
      <c r="B142" s="65">
        <v>4263</v>
      </c>
      <c r="C142" s="66"/>
      <c r="D142" s="41"/>
      <c r="E142" s="43" t="s">
        <v>154</v>
      </c>
      <c r="F142" s="28"/>
      <c r="G142" s="77"/>
      <c r="H142" s="77"/>
      <c r="I142" s="5"/>
    </row>
    <row r="143" spans="2:9" ht="29.25" customHeight="1" x14ac:dyDescent="0.25">
      <c r="B143" s="139" t="s">
        <v>170</v>
      </c>
      <c r="C143" s="140"/>
      <c r="D143" s="141"/>
      <c r="E143" s="73" t="s">
        <v>171</v>
      </c>
      <c r="F143" s="28"/>
      <c r="G143" s="81"/>
      <c r="H143" s="77"/>
      <c r="I143" s="5"/>
    </row>
    <row r="144" spans="2:9" ht="31.5" customHeight="1" x14ac:dyDescent="0.25">
      <c r="B144" s="75" t="s">
        <v>156</v>
      </c>
      <c r="C144" s="71"/>
      <c r="D144" s="72"/>
      <c r="E144" s="73" t="s">
        <v>165</v>
      </c>
      <c r="F144" s="28"/>
      <c r="G144" s="81"/>
      <c r="H144" s="77"/>
      <c r="I144" s="5"/>
    </row>
    <row r="145" spans="2:9" ht="31.5" customHeight="1" x14ac:dyDescent="0.25">
      <c r="B145" s="139" t="s">
        <v>158</v>
      </c>
      <c r="C145" s="140"/>
      <c r="D145" s="141"/>
      <c r="E145" s="73" t="s">
        <v>159</v>
      </c>
      <c r="F145" s="28"/>
      <c r="G145" s="81"/>
      <c r="H145" s="77"/>
      <c r="I145" s="5"/>
    </row>
    <row r="146" spans="2:9" ht="31.5" customHeight="1" x14ac:dyDescent="0.25">
      <c r="B146" s="70">
        <v>31</v>
      </c>
      <c r="C146" s="71"/>
      <c r="D146" s="72"/>
      <c r="E146" s="73" t="s">
        <v>5</v>
      </c>
      <c r="F146" s="28"/>
      <c r="G146" s="77"/>
      <c r="H146" s="77"/>
      <c r="I146" s="5"/>
    </row>
    <row r="147" spans="2:9" ht="31.5" customHeight="1" x14ac:dyDescent="0.25">
      <c r="B147" s="65">
        <v>3111</v>
      </c>
      <c r="C147" s="66"/>
      <c r="D147" s="41"/>
      <c r="E147" s="43" t="s">
        <v>42</v>
      </c>
      <c r="F147" s="28"/>
      <c r="G147" s="77"/>
      <c r="H147" s="77"/>
      <c r="I147" s="5"/>
    </row>
    <row r="148" spans="2:9" ht="31.5" customHeight="1" x14ac:dyDescent="0.25">
      <c r="B148" s="65">
        <v>3132</v>
      </c>
      <c r="C148" s="66"/>
      <c r="D148" s="41"/>
      <c r="E148" s="43" t="s">
        <v>100</v>
      </c>
      <c r="F148" s="28"/>
      <c r="G148" s="77"/>
      <c r="H148" s="77"/>
      <c r="I148" s="5"/>
    </row>
    <row r="149" spans="2:9" ht="31.5" customHeight="1" x14ac:dyDescent="0.25">
      <c r="B149" s="70">
        <v>32</v>
      </c>
      <c r="C149" s="71"/>
      <c r="D149" s="72"/>
      <c r="E149" s="73" t="s">
        <v>13</v>
      </c>
      <c r="F149" s="28"/>
      <c r="G149" s="77"/>
      <c r="H149" s="77"/>
      <c r="I149" s="5"/>
    </row>
    <row r="150" spans="2:9" ht="31.5" customHeight="1" x14ac:dyDescent="0.25">
      <c r="B150" s="65">
        <v>3239</v>
      </c>
      <c r="C150" s="66"/>
      <c r="D150" s="41"/>
      <c r="E150" s="43" t="s">
        <v>112</v>
      </c>
      <c r="F150" s="28"/>
      <c r="G150" s="77"/>
      <c r="H150" s="77"/>
      <c r="I150" s="5"/>
    </row>
    <row r="151" spans="2:9" ht="31.5" customHeight="1" x14ac:dyDescent="0.25">
      <c r="B151" s="70">
        <v>41</v>
      </c>
      <c r="C151" s="71"/>
      <c r="D151" s="72"/>
      <c r="E151" s="73" t="s">
        <v>172</v>
      </c>
      <c r="F151" s="28"/>
      <c r="G151" s="77"/>
      <c r="H151" s="77"/>
      <c r="I151" s="5"/>
    </row>
    <row r="152" spans="2:9" ht="31.5" customHeight="1" x14ac:dyDescent="0.25">
      <c r="B152" s="65">
        <v>4124</v>
      </c>
      <c r="C152" s="66"/>
      <c r="D152" s="41"/>
      <c r="E152" s="43" t="s">
        <v>146</v>
      </c>
      <c r="F152" s="28"/>
      <c r="G152" s="77"/>
      <c r="H152" s="77"/>
      <c r="I152" s="5"/>
    </row>
    <row r="153" spans="2:9" ht="31.5" customHeight="1" x14ac:dyDescent="0.25">
      <c r="B153" s="70">
        <v>42</v>
      </c>
      <c r="C153" s="71"/>
      <c r="D153" s="72"/>
      <c r="E153" s="73" t="s">
        <v>169</v>
      </c>
      <c r="F153" s="28"/>
      <c r="G153" s="77"/>
      <c r="H153" s="77"/>
      <c r="I153" s="5"/>
    </row>
    <row r="154" spans="2:9" ht="31.5" customHeight="1" x14ac:dyDescent="0.25">
      <c r="B154" s="65">
        <v>4227</v>
      </c>
      <c r="C154" s="66"/>
      <c r="D154" s="41"/>
      <c r="E154" s="43" t="s">
        <v>151</v>
      </c>
      <c r="F154" s="28"/>
      <c r="G154" s="77"/>
      <c r="H154" s="77"/>
      <c r="I154" s="5"/>
    </row>
    <row r="155" spans="2:9" ht="31.5" customHeight="1" x14ac:dyDescent="0.25">
      <c r="B155" s="101">
        <v>4263</v>
      </c>
      <c r="C155" s="102"/>
      <c r="D155" s="103"/>
      <c r="E155" s="43" t="s">
        <v>154</v>
      </c>
      <c r="F155" s="28"/>
      <c r="G155" s="77"/>
      <c r="H155" s="77"/>
      <c r="I155" s="5"/>
    </row>
    <row r="156" spans="2:9" ht="31.5" customHeight="1" x14ac:dyDescent="0.25">
      <c r="B156" s="104" t="s">
        <v>261</v>
      </c>
      <c r="C156" s="102"/>
      <c r="D156" s="103"/>
      <c r="E156" s="73" t="s">
        <v>262</v>
      </c>
      <c r="F156" s="28"/>
      <c r="G156" s="77"/>
      <c r="H156" s="77"/>
      <c r="I156" s="5"/>
    </row>
    <row r="157" spans="2:9" ht="31.5" customHeight="1" x14ac:dyDescent="0.25">
      <c r="B157" s="104" t="s">
        <v>263</v>
      </c>
      <c r="C157" s="102"/>
      <c r="D157" s="103"/>
      <c r="E157" s="73" t="s">
        <v>264</v>
      </c>
      <c r="F157" s="28"/>
      <c r="G157" s="77"/>
      <c r="H157" s="77"/>
      <c r="I157" s="5"/>
    </row>
    <row r="158" spans="2:9" ht="31.5" customHeight="1" x14ac:dyDescent="0.25">
      <c r="B158" s="104">
        <v>31</v>
      </c>
      <c r="C158" s="102"/>
      <c r="D158" s="103"/>
      <c r="E158" s="73" t="s">
        <v>5</v>
      </c>
      <c r="F158" s="28"/>
      <c r="G158" s="77"/>
      <c r="H158" s="77"/>
      <c r="I158" s="5"/>
    </row>
    <row r="159" spans="2:9" ht="31.5" customHeight="1" x14ac:dyDescent="0.25">
      <c r="B159" s="101">
        <v>3111</v>
      </c>
      <c r="C159" s="102"/>
      <c r="D159" s="103"/>
      <c r="E159" s="43" t="s">
        <v>42</v>
      </c>
      <c r="F159" s="28"/>
      <c r="G159" s="77"/>
      <c r="H159" s="77"/>
      <c r="I159" s="5"/>
    </row>
    <row r="160" spans="2:9" ht="31.5" customHeight="1" x14ac:dyDescent="0.25">
      <c r="B160" s="101">
        <v>3132</v>
      </c>
      <c r="C160" s="102"/>
      <c r="D160" s="103"/>
      <c r="E160" s="43" t="s">
        <v>100</v>
      </c>
      <c r="F160" s="28"/>
      <c r="G160" s="77"/>
      <c r="H160" s="77"/>
      <c r="I160" s="5"/>
    </row>
    <row r="161" spans="2:9" ht="31.5" customHeight="1" x14ac:dyDescent="0.25">
      <c r="B161" s="104">
        <v>32</v>
      </c>
      <c r="C161" s="102"/>
      <c r="D161" s="103"/>
      <c r="E161" s="73" t="s">
        <v>13</v>
      </c>
      <c r="F161" s="28"/>
      <c r="G161" s="77"/>
      <c r="H161" s="77"/>
      <c r="I161" s="5"/>
    </row>
    <row r="162" spans="2:9" ht="31.5" customHeight="1" x14ac:dyDescent="0.25">
      <c r="B162" s="101">
        <v>3221</v>
      </c>
      <c r="C162" s="102"/>
      <c r="D162" s="103"/>
      <c r="E162" s="43" t="s">
        <v>103</v>
      </c>
      <c r="F162" s="28"/>
      <c r="G162" s="77"/>
      <c r="H162" s="77"/>
      <c r="I162" s="5"/>
    </row>
    <row r="163" spans="2:9" ht="31.5" customHeight="1" x14ac:dyDescent="0.25">
      <c r="B163" s="101">
        <v>3222</v>
      </c>
      <c r="C163" s="102"/>
      <c r="D163" s="103"/>
      <c r="E163" s="43" t="s">
        <v>104</v>
      </c>
      <c r="F163" s="28"/>
      <c r="G163" s="77"/>
      <c r="H163" s="77"/>
      <c r="I163" s="5"/>
    </row>
    <row r="164" spans="2:9" ht="31.5" customHeight="1" x14ac:dyDescent="0.25">
      <c r="B164" s="101">
        <v>3224</v>
      </c>
      <c r="C164" s="102"/>
      <c r="D164" s="103"/>
      <c r="E164" s="43" t="s">
        <v>126</v>
      </c>
      <c r="F164" s="28"/>
      <c r="G164" s="77"/>
      <c r="H164" s="77"/>
      <c r="I164" s="5"/>
    </row>
    <row r="165" spans="2:9" ht="31.5" customHeight="1" x14ac:dyDescent="0.25">
      <c r="B165" s="65">
        <v>3231</v>
      </c>
      <c r="C165" s="66"/>
      <c r="D165" s="41"/>
      <c r="E165" s="43" t="s">
        <v>107</v>
      </c>
      <c r="F165" s="28"/>
      <c r="G165" s="77"/>
      <c r="H165" s="77"/>
      <c r="I165" s="5"/>
    </row>
  </sheetData>
  <mergeCells count="29">
    <mergeCell ref="B23:D23"/>
    <mergeCell ref="B24:D24"/>
    <mergeCell ref="B25:D25"/>
    <mergeCell ref="B36:D36"/>
    <mergeCell ref="B2:I2"/>
    <mergeCell ref="B13:D13"/>
    <mergeCell ref="B8:D8"/>
    <mergeCell ref="B11:D11"/>
    <mergeCell ref="B12:D12"/>
    <mergeCell ref="B10:D10"/>
    <mergeCell ref="B9:D9"/>
    <mergeCell ref="B22:D22"/>
    <mergeCell ref="B4:I4"/>
    <mergeCell ref="B6:E6"/>
    <mergeCell ref="B7:E7"/>
    <mergeCell ref="B17:D17"/>
    <mergeCell ref="B15:D15"/>
    <mergeCell ref="B21:D21"/>
    <mergeCell ref="B18:D18"/>
    <mergeCell ref="B19:D19"/>
    <mergeCell ref="B20:D20"/>
    <mergeCell ref="B16:D16"/>
    <mergeCell ref="B145:D145"/>
    <mergeCell ref="B38:D38"/>
    <mergeCell ref="B110:D110"/>
    <mergeCell ref="B125:D125"/>
    <mergeCell ref="B127:D127"/>
    <mergeCell ref="B143:D143"/>
    <mergeCell ref="B53:D53"/>
  </mergeCells>
  <pageMargins left="0.7" right="0.7" top="0.75" bottom="0.75" header="0.3" footer="0.3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Kolarić</cp:lastModifiedBy>
  <cp:lastPrinted>2026-03-16T10:19:53Z</cp:lastPrinted>
  <dcterms:created xsi:type="dcterms:W3CDTF">2022-08-12T12:51:27Z</dcterms:created>
  <dcterms:modified xsi:type="dcterms:W3CDTF">2026-03-16T10:46:03Z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