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enovo\Desktop\FINANCIJSKI IZVJEŠTAJI\2025\01.01-31.12.2025\"/>
    </mc:Choice>
  </mc:AlternateContent>
  <xr:revisionPtr revIDLastSave="0" documentId="13_ncr:1_{A914D097-0616-4A39-BDB0-798C4C6FAF94}"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G328" i="9"/>
  <c r="F328" i="9"/>
  <c r="B328" i="9"/>
  <c r="H327" i="9"/>
  <c r="G327" i="9"/>
  <c r="E327" i="9" s="1"/>
  <c r="B327" i="9" s="1"/>
  <c r="F327" i="9"/>
  <c r="H326" i="9"/>
  <c r="G326" i="9"/>
  <c r="E326" i="9" s="1"/>
  <c r="B326" i="9" s="1"/>
  <c r="F326" i="9"/>
  <c r="H325" i="9"/>
  <c r="G325" i="9"/>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F298" i="9" s="1"/>
  <c r="H303" i="9"/>
  <c r="G303" i="9"/>
  <c r="F303" i="9"/>
  <c r="F302" i="9"/>
  <c r="F301" i="9"/>
  <c r="F300" i="9"/>
  <c r="F299" i="9"/>
  <c r="F297" i="9"/>
  <c r="L296" i="9"/>
  <c r="F296" i="9" s="1"/>
  <c r="H296" i="9"/>
  <c r="F295" i="9"/>
  <c r="I294" i="9"/>
  <c r="H294" i="9"/>
  <c r="E294" i="9" s="1"/>
  <c r="F294" i="9"/>
  <c r="E293" i="9"/>
  <c r="M292" i="9"/>
  <c r="L292" i="9"/>
  <c r="F292" i="9" s="1"/>
  <c r="B292" i="9" s="1"/>
  <c r="E292" i="9"/>
  <c r="M291" i="9"/>
  <c r="F291" i="9" s="1"/>
  <c r="L291" i="9"/>
  <c r="E291" i="9"/>
  <c r="B291" i="9" s="1"/>
  <c r="M290" i="9"/>
  <c r="L290" i="9"/>
  <c r="F290" i="9"/>
  <c r="E290" i="9"/>
  <c r="M289" i="9"/>
  <c r="L289" i="9"/>
  <c r="F289" i="9"/>
  <c r="B289" i="9" s="1"/>
  <c r="E289" i="9"/>
  <c r="M288" i="9"/>
  <c r="L288" i="9"/>
  <c r="F288" i="9" s="1"/>
  <c r="B288" i="9" s="1"/>
  <c r="E288" i="9"/>
  <c r="M287" i="9"/>
  <c r="L287" i="9"/>
  <c r="E287" i="9"/>
  <c r="M286" i="9"/>
  <c r="L286" i="9"/>
  <c r="F286" i="9"/>
  <c r="E286" i="9"/>
  <c r="M285" i="9"/>
  <c r="L285" i="9"/>
  <c r="F285" i="9" s="1"/>
  <c r="E285" i="9"/>
  <c r="M284" i="9"/>
  <c r="L284" i="9"/>
  <c r="E284" i="9"/>
  <c r="M283" i="9"/>
  <c r="L283" i="9"/>
  <c r="F283" i="9" s="1"/>
  <c r="E283" i="9"/>
  <c r="M282" i="9"/>
  <c r="L282" i="9"/>
  <c r="F282" i="9"/>
  <c r="E282" i="9"/>
  <c r="M281" i="9"/>
  <c r="L281" i="9"/>
  <c r="F281" i="9"/>
  <c r="E281" i="9"/>
  <c r="M280" i="9"/>
  <c r="L280" i="9"/>
  <c r="F280" i="9" s="1"/>
  <c r="B280" i="9" s="1"/>
  <c r="E280" i="9"/>
  <c r="M279" i="9"/>
  <c r="L279" i="9"/>
  <c r="E279" i="9"/>
  <c r="M278" i="9"/>
  <c r="L278" i="9"/>
  <c r="F278" i="9"/>
  <c r="E278" i="9"/>
  <c r="M277" i="9"/>
  <c r="L277" i="9"/>
  <c r="F277" i="9" s="1"/>
  <c r="E277" i="9"/>
  <c r="M276" i="9"/>
  <c r="L276" i="9"/>
  <c r="E276" i="9"/>
  <c r="M275" i="9"/>
  <c r="L275" i="9"/>
  <c r="F275" i="9" s="1"/>
  <c r="E275" i="9"/>
  <c r="M274" i="9"/>
  <c r="L274" i="9"/>
  <c r="F274" i="9"/>
  <c r="E274" i="9"/>
  <c r="M273" i="9"/>
  <c r="L273" i="9"/>
  <c r="F273" i="9"/>
  <c r="E273" i="9"/>
  <c r="M272" i="9"/>
  <c r="L272" i="9"/>
  <c r="F272" i="9" s="1"/>
  <c r="B272" i="9" s="1"/>
  <c r="E272" i="9"/>
  <c r="M271" i="9"/>
  <c r="L271" i="9"/>
  <c r="E271" i="9"/>
  <c r="M270" i="9"/>
  <c r="L270" i="9"/>
  <c r="F270" i="9"/>
  <c r="E270" i="9"/>
  <c r="M269" i="9"/>
  <c r="L269" i="9"/>
  <c r="F269" i="9" s="1"/>
  <c r="B269" i="9" s="1"/>
  <c r="E269" i="9"/>
  <c r="M268" i="9"/>
  <c r="L268" i="9"/>
  <c r="F268" i="9" s="1"/>
  <c r="B268" i="9" s="1"/>
  <c r="E268" i="9"/>
  <c r="M267" i="9"/>
  <c r="L267" i="9"/>
  <c r="F267" i="9" s="1"/>
  <c r="E267" i="9"/>
  <c r="B267" i="9" s="1"/>
  <c r="M266" i="9"/>
  <c r="L266" i="9"/>
  <c r="F266" i="9"/>
  <c r="E266" i="9"/>
  <c r="M265" i="9"/>
  <c r="L265" i="9"/>
  <c r="F265" i="9"/>
  <c r="B265" i="9" s="1"/>
  <c r="E265" i="9"/>
  <c r="M264" i="9"/>
  <c r="L264" i="9"/>
  <c r="F264" i="9" s="1"/>
  <c r="B264" i="9" s="1"/>
  <c r="E264" i="9"/>
  <c r="M263" i="9"/>
  <c r="L263" i="9"/>
  <c r="E263" i="9"/>
  <c r="M262" i="9"/>
  <c r="L262" i="9"/>
  <c r="F262" i="9"/>
  <c r="E262" i="9"/>
  <c r="M261" i="9"/>
  <c r="L261" i="9"/>
  <c r="F261" i="9" s="1"/>
  <c r="B261" i="9" s="1"/>
  <c r="E261" i="9"/>
  <c r="M260" i="9"/>
  <c r="L260" i="9"/>
  <c r="F260" i="9" s="1"/>
  <c r="B260" i="9" s="1"/>
  <c r="E260" i="9"/>
  <c r="M259" i="9"/>
  <c r="L259" i="9"/>
  <c r="F259" i="9" s="1"/>
  <c r="E259" i="9"/>
  <c r="B259" i="9" s="1"/>
  <c r="M258" i="9"/>
  <c r="L258" i="9"/>
  <c r="F258" i="9"/>
  <c r="E258" i="9"/>
  <c r="M257" i="9"/>
  <c r="L257" i="9"/>
  <c r="F257" i="9"/>
  <c r="E257" i="9"/>
  <c r="M256" i="9"/>
  <c r="L256" i="9"/>
  <c r="F256" i="9" s="1"/>
  <c r="B256" i="9" s="1"/>
  <c r="E256" i="9"/>
  <c r="M255" i="9"/>
  <c r="L255" i="9"/>
  <c r="E255" i="9"/>
  <c r="M254" i="9"/>
  <c r="L254" i="9"/>
  <c r="F254" i="9"/>
  <c r="E254" i="9"/>
  <c r="M253" i="9"/>
  <c r="L253" i="9"/>
  <c r="F253" i="9" s="1"/>
  <c r="E253" i="9"/>
  <c r="M252" i="9"/>
  <c r="L252" i="9"/>
  <c r="E252" i="9"/>
  <c r="M251" i="9"/>
  <c r="L251" i="9"/>
  <c r="F251" i="9" s="1"/>
  <c r="E251" i="9"/>
  <c r="M250" i="9"/>
  <c r="L250" i="9"/>
  <c r="F250" i="9"/>
  <c r="E250" i="9"/>
  <c r="M249" i="9"/>
  <c r="L249" i="9"/>
  <c r="F249" i="9"/>
  <c r="E249" i="9"/>
  <c r="M248" i="9"/>
  <c r="L248" i="9"/>
  <c r="F248" i="9" s="1"/>
  <c r="B248" i="9" s="1"/>
  <c r="E248" i="9"/>
  <c r="M247" i="9"/>
  <c r="L247" i="9"/>
  <c r="E247" i="9"/>
  <c r="M246" i="9"/>
  <c r="L246" i="9"/>
  <c r="F246" i="9"/>
  <c r="E246" i="9"/>
  <c r="M245" i="9"/>
  <c r="L245" i="9"/>
  <c r="F245" i="9" s="1"/>
  <c r="E245" i="9"/>
  <c r="M244" i="9"/>
  <c r="L244" i="9"/>
  <c r="E244" i="9"/>
  <c r="M243" i="9"/>
  <c r="L243" i="9"/>
  <c r="F243" i="9" s="1"/>
  <c r="E243" i="9"/>
  <c r="M242" i="9"/>
  <c r="L242" i="9"/>
  <c r="F242" i="9"/>
  <c r="E242" i="9"/>
  <c r="M241" i="9"/>
  <c r="L241" i="9"/>
  <c r="F241" i="9"/>
  <c r="E241" i="9"/>
  <c r="M240" i="9"/>
  <c r="L240" i="9"/>
  <c r="F240" i="9" s="1"/>
  <c r="B240" i="9" s="1"/>
  <c r="E240" i="9"/>
  <c r="M239" i="9"/>
  <c r="L239" i="9"/>
  <c r="E239" i="9"/>
  <c r="M238" i="9"/>
  <c r="F238" i="9" s="1"/>
  <c r="L238" i="9"/>
  <c r="E238" i="9"/>
  <c r="M237" i="9"/>
  <c r="L237" i="9"/>
  <c r="E237" i="9"/>
  <c r="M236" i="9"/>
  <c r="L236" i="9"/>
  <c r="E236" i="9"/>
  <c r="M235" i="9"/>
  <c r="L235" i="9"/>
  <c r="F235" i="9" s="1"/>
  <c r="E235" i="9"/>
  <c r="B235" i="9" s="1"/>
  <c r="M234" i="9"/>
  <c r="L234" i="9"/>
  <c r="F234" i="9"/>
  <c r="E234" i="9"/>
  <c r="M233" i="9"/>
  <c r="L233" i="9"/>
  <c r="F233" i="9"/>
  <c r="B233" i="9" s="1"/>
  <c r="E233" i="9"/>
  <c r="M232" i="9"/>
  <c r="L232" i="9"/>
  <c r="F232" i="9" s="1"/>
  <c r="B232" i="9" s="1"/>
  <c r="E232" i="9"/>
  <c r="M231" i="9"/>
  <c r="F231" i="9" s="1"/>
  <c r="L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F170" i="9"/>
  <c r="H169" i="9"/>
  <c r="E169" i="9" s="1"/>
  <c r="G169" i="9"/>
  <c r="F169" i="9"/>
  <c r="B169" i="9"/>
  <c r="H168" i="9"/>
  <c r="G168" i="9"/>
  <c r="F168" i="9"/>
  <c r="E168" i="9"/>
  <c r="B168" i="9" s="1"/>
  <c r="H167" i="9"/>
  <c r="G167" i="9"/>
  <c r="E167" i="9" s="1"/>
  <c r="F167" i="9"/>
  <c r="H166" i="9"/>
  <c r="G166" i="9"/>
  <c r="F166" i="9"/>
  <c r="H165" i="9"/>
  <c r="E165" i="9" s="1"/>
  <c r="B165" i="9" s="1"/>
  <c r="G165" i="9"/>
  <c r="F165" i="9"/>
  <c r="H164" i="9"/>
  <c r="G164" i="9"/>
  <c r="F164" i="9"/>
  <c r="E164" i="9"/>
  <c r="B164" i="9" s="1"/>
  <c r="H163" i="9"/>
  <c r="G163" i="9"/>
  <c r="E163" i="9" s="1"/>
  <c r="F163" i="9"/>
  <c r="H162" i="9"/>
  <c r="G162" i="9"/>
  <c r="F162" i="9"/>
  <c r="H161" i="9"/>
  <c r="E161" i="9" s="1"/>
  <c r="G161" i="9"/>
  <c r="F161" i="9"/>
  <c r="B161" i="9"/>
  <c r="H160" i="9"/>
  <c r="G160" i="9"/>
  <c r="F160" i="9"/>
  <c r="E160" i="9"/>
  <c r="B160" i="9" s="1"/>
  <c r="H159" i="9"/>
  <c r="G159" i="9"/>
  <c r="E159" i="9" s="1"/>
  <c r="F159" i="9"/>
  <c r="H158" i="9"/>
  <c r="G158" i="9"/>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B142" i="9" s="1"/>
  <c r="F142" i="9"/>
  <c r="H141" i="9"/>
  <c r="G141" i="9"/>
  <c r="F141" i="9"/>
  <c r="E141" i="9"/>
  <c r="B141" i="9" s="1"/>
  <c r="H140" i="9"/>
  <c r="G140" i="9"/>
  <c r="F140" i="9"/>
  <c r="E140" i="9"/>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F100" i="9"/>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G47" i="9"/>
  <c r="E47" i="9" s="1"/>
  <c r="F47" i="9"/>
  <c r="B47" i="9"/>
  <c r="H46" i="9"/>
  <c r="E46" i="9" s="1"/>
  <c r="B46" i="9" s="1"/>
  <c r="G46" i="9"/>
  <c r="F46" i="9"/>
  <c r="H45" i="9"/>
  <c r="E45" i="9" s="1"/>
  <c r="G45" i="9"/>
  <c r="F45" i="9"/>
  <c r="B45" i="9"/>
  <c r="H44" i="9"/>
  <c r="G44" i="9"/>
  <c r="F44" i="9"/>
  <c r="E44" i="9"/>
  <c r="B44" i="9" s="1"/>
  <c r="H43" i="9"/>
  <c r="G43" i="9"/>
  <c r="E43" i="9" s="1"/>
  <c r="F43" i="9"/>
  <c r="B43" i="9"/>
  <c r="H42" i="9"/>
  <c r="G42" i="9"/>
  <c r="F42" i="9"/>
  <c r="E42" i="9"/>
  <c r="B42" i="9" s="1"/>
  <c r="H41" i="9"/>
  <c r="E41" i="9" s="1"/>
  <c r="G41" i="9"/>
  <c r="F41" i="9"/>
  <c r="B41" i="9"/>
  <c r="H40" i="9"/>
  <c r="G40" i="9"/>
  <c r="F40" i="9"/>
  <c r="E40" i="9"/>
  <c r="B40" i="9" s="1"/>
  <c r="H39" i="9"/>
  <c r="G39" i="9"/>
  <c r="E39" i="9" s="1"/>
  <c r="F39" i="9"/>
  <c r="B39" i="9"/>
  <c r="H38" i="9"/>
  <c r="G38" i="9"/>
  <c r="F38" i="9"/>
  <c r="E38" i="9"/>
  <c r="B38" i="9" s="1"/>
  <c r="H37" i="9"/>
  <c r="G37" i="9"/>
  <c r="F37" i="9"/>
  <c r="H36" i="9"/>
  <c r="G36" i="9"/>
  <c r="F36" i="9"/>
  <c r="H35" i="9"/>
  <c r="G35" i="9"/>
  <c r="E35" i="9" s="1"/>
  <c r="B35" i="9" s="1"/>
  <c r="F35" i="9"/>
  <c r="H34" i="9"/>
  <c r="G34" i="9"/>
  <c r="F34" i="9"/>
  <c r="E34" i="9"/>
  <c r="B34" i="9" s="1"/>
  <c r="H33" i="9"/>
  <c r="E33" i="9" s="1"/>
  <c r="B33" i="9" s="1"/>
  <c r="G33" i="9"/>
  <c r="F33" i="9"/>
  <c r="H32" i="9"/>
  <c r="G32" i="9"/>
  <c r="F32" i="9"/>
  <c r="E32" i="9"/>
  <c r="B32" i="9" s="1"/>
  <c r="H31" i="9"/>
  <c r="G31" i="9"/>
  <c r="F31" i="9"/>
  <c r="H30" i="9"/>
  <c r="G30" i="9"/>
  <c r="F30" i="9"/>
  <c r="E30" i="9"/>
  <c r="B30" i="9" s="1"/>
  <c r="H29" i="9"/>
  <c r="E29" i="9" s="1"/>
  <c r="G29" i="9"/>
  <c r="F29" i="9"/>
  <c r="B29" i="9"/>
  <c r="H28" i="9"/>
  <c r="G28" i="9"/>
  <c r="F28" i="9"/>
  <c r="E28" i="9"/>
  <c r="B28" i="9" s="1"/>
  <c r="H27" i="9"/>
  <c r="G27" i="9"/>
  <c r="E27" i="9" s="1"/>
  <c r="F27" i="9"/>
  <c r="B27" i="9"/>
  <c r="H26" i="9"/>
  <c r="E26" i="9" s="1"/>
  <c r="B26" i="9" s="1"/>
  <c r="G26" i="9"/>
  <c r="F26" i="9"/>
  <c r="H25" i="9"/>
  <c r="E25" i="9" s="1"/>
  <c r="G25" i="9"/>
  <c r="F25" i="9"/>
  <c r="B25" i="9"/>
  <c r="F24" i="9"/>
  <c r="F4" i="9"/>
  <c r="O3" i="9"/>
  <c r="G296" i="9" s="1"/>
  <c r="I3" i="9"/>
  <c r="H3" i="9"/>
  <c r="G3" i="9"/>
  <c r="D104" i="8"/>
  <c r="I41" i="3" s="1"/>
  <c r="D97" i="8"/>
  <c r="C1674" i="1" s="1"/>
  <c r="D92" i="8"/>
  <c r="D87" i="8"/>
  <c r="D82" i="8"/>
  <c r="D77" i="8"/>
  <c r="D72" i="8"/>
  <c r="D67" i="8"/>
  <c r="D62" i="8"/>
  <c r="D57" i="8"/>
  <c r="D52" i="8"/>
  <c r="D46" i="8"/>
  <c r="D37" i="8"/>
  <c r="D27" i="8"/>
  <c r="C1604" i="1" s="1"/>
  <c r="G1604" i="1" s="1"/>
  <c r="D18" i="8"/>
  <c r="D8" i="8"/>
  <c r="D6" i="8" s="1"/>
  <c r="C1583" i="1" s="1"/>
  <c r="E44" i="7"/>
  <c r="D44" i="7"/>
  <c r="E39" i="7"/>
  <c r="E38" i="7" s="1"/>
  <c r="I35" i="3" s="1"/>
  <c r="D39" i="7"/>
  <c r="D38" i="7" s="1"/>
  <c r="E30" i="7"/>
  <c r="D1563" i="1" s="1"/>
  <c r="D30" i="7"/>
  <c r="E23" i="7"/>
  <c r="D23" i="7"/>
  <c r="E22" i="7"/>
  <c r="D22" i="7"/>
  <c r="E14" i="7"/>
  <c r="D14" i="7"/>
  <c r="E7" i="7"/>
  <c r="E6" i="7" s="1"/>
  <c r="E5" i="7" s="1"/>
  <c r="I33" i="3" s="1"/>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8" i="6"/>
  <c r="F97" i="6"/>
  <c r="F96" i="6"/>
  <c r="F95" i="6"/>
  <c r="E94" i="6"/>
  <c r="D1490" i="1" s="1"/>
  <c r="D94" i="6"/>
  <c r="F94" i="6" s="1"/>
  <c r="F93" i="6"/>
  <c r="F92" i="6"/>
  <c r="F91" i="6"/>
  <c r="F90" i="6"/>
  <c r="E90" i="6"/>
  <c r="D90" i="6"/>
  <c r="F88" i="6"/>
  <c r="F87" i="6"/>
  <c r="F86" i="6"/>
  <c r="F85" i="6"/>
  <c r="F84" i="6"/>
  <c r="F83" i="6"/>
  <c r="F82" i="6"/>
  <c r="E82" i="6"/>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2" i="5" s="1"/>
  <c r="F81" i="5"/>
  <c r="F80" i="5"/>
  <c r="F79" i="5"/>
  <c r="F78" i="5"/>
  <c r="F77" i="5"/>
  <c r="E76" i="5"/>
  <c r="D76" i="5"/>
  <c r="F75" i="5"/>
  <c r="F74" i="5"/>
  <c r="F73" i="5"/>
  <c r="F72" i="5"/>
  <c r="E71" i="5"/>
  <c r="F71" i="5" s="1"/>
  <c r="D71" i="5"/>
  <c r="F68" i="5"/>
  <c r="F67" i="5"/>
  <c r="F66" i="5"/>
  <c r="F65" i="5"/>
  <c r="F64" i="5"/>
  <c r="E63" i="5"/>
  <c r="D1068" i="1" s="1"/>
  <c r="D63" i="5"/>
  <c r="F62" i="5"/>
  <c r="F61" i="5"/>
  <c r="F60" i="5"/>
  <c r="F59" i="5"/>
  <c r="F58" i="5"/>
  <c r="F57" i="5"/>
  <c r="E56" i="5"/>
  <c r="D56" i="5"/>
  <c r="F55" i="5"/>
  <c r="F54" i="5"/>
  <c r="F53" i="5"/>
  <c r="F52" i="5"/>
  <c r="E52" i="5"/>
  <c r="D1057" i="1" s="1"/>
  <c r="D52" i="5"/>
  <c r="F51" i="5"/>
  <c r="F50" i="5"/>
  <c r="F49" i="5"/>
  <c r="F48" i="5"/>
  <c r="F47" i="5"/>
  <c r="F46" i="5"/>
  <c r="E45" i="5"/>
  <c r="D1050" i="1" s="1"/>
  <c r="G1050" i="1" s="1"/>
  <c r="D45" i="5"/>
  <c r="F45" i="5" s="1"/>
  <c r="F44" i="5"/>
  <c r="F43" i="5"/>
  <c r="F42" i="5"/>
  <c r="F41" i="5"/>
  <c r="E41" i="5"/>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D584" i="4"/>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F427" i="4"/>
  <c r="E427" i="4"/>
  <c r="D422" i="1" s="1"/>
  <c r="D427" i="4"/>
  <c r="E426" i="4"/>
  <c r="D421" i="1" s="1"/>
  <c r="D426" i="4"/>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D356" i="1" s="1"/>
  <c r="F359" i="4"/>
  <c r="E358" i="4"/>
  <c r="D358" i="4"/>
  <c r="F358" i="4" s="1"/>
  <c r="F357" i="4"/>
  <c r="F356" i="4"/>
  <c r="F355" i="4"/>
  <c r="E355" i="4"/>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E257" i="4"/>
  <c r="D253" i="1" s="1"/>
  <c r="D257" i="4"/>
  <c r="F256" i="4"/>
  <c r="F255" i="4"/>
  <c r="E254" i="4"/>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36" i="1" s="1"/>
  <c r="D141" i="4"/>
  <c r="D140" i="4" s="1"/>
  <c r="F140" i="4" s="1"/>
  <c r="F139" i="4"/>
  <c r="F138" i="4"/>
  <c r="F137" i="4"/>
  <c r="F136" i="4"/>
  <c r="E135" i="4"/>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F83" i="4" s="1"/>
  <c r="D83" i="4"/>
  <c r="E82" i="4"/>
  <c r="D78" i="1" s="1"/>
  <c r="F81" i="4"/>
  <c r="F80" i="4"/>
  <c r="F79" i="4"/>
  <c r="F78" i="4"/>
  <c r="E77" i="4"/>
  <c r="D77" i="4"/>
  <c r="F76" i="4"/>
  <c r="F75" i="4"/>
  <c r="F74" i="4"/>
  <c r="E74" i="4"/>
  <c r="D74" i="4"/>
  <c r="F73" i="4"/>
  <c r="F72" i="4"/>
  <c r="F71" i="4"/>
  <c r="E71" i="4"/>
  <c r="D71" i="4"/>
  <c r="F70" i="4"/>
  <c r="F69" i="4"/>
  <c r="E68" i="4"/>
  <c r="D64" i="1" s="1"/>
  <c r="D68" i="4"/>
  <c r="F68" i="4" s="1"/>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H1682" i="1"/>
  <c r="G1682" i="1"/>
  <c r="C1682" i="1"/>
  <c r="H1680" i="1"/>
  <c r="C1680" i="1"/>
  <c r="G1680" i="1" s="1"/>
  <c r="H1679" i="1"/>
  <c r="G1679" i="1"/>
  <c r="C1679" i="1"/>
  <c r="C1678" i="1"/>
  <c r="G1677" i="1"/>
  <c r="C1677" i="1"/>
  <c r="H1677" i="1" s="1"/>
  <c r="C1676" i="1"/>
  <c r="H1675" i="1"/>
  <c r="G1675" i="1"/>
  <c r="C1675" i="1"/>
  <c r="H1674" i="1"/>
  <c r="G1674" i="1"/>
  <c r="G1673" i="1"/>
  <c r="C1673" i="1"/>
  <c r="H1673" i="1" s="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G1662" i="1"/>
  <c r="C1662" i="1"/>
  <c r="H1662" i="1" s="1"/>
  <c r="G1661" i="1"/>
  <c r="C1661" i="1"/>
  <c r="H1661" i="1" s="1"/>
  <c r="H1660" i="1"/>
  <c r="C1660" i="1"/>
  <c r="G1660" i="1" s="1"/>
  <c r="H1659" i="1"/>
  <c r="G1659" i="1"/>
  <c r="C1659" i="1"/>
  <c r="H1658" i="1"/>
  <c r="G1658" i="1"/>
  <c r="C1658" i="1"/>
  <c r="G1657" i="1"/>
  <c r="C1657" i="1"/>
  <c r="H1657" i="1" s="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G1635" i="1"/>
  <c r="C1635" i="1"/>
  <c r="G1633" i="1"/>
  <c r="C1633" i="1"/>
  <c r="H1633" i="1" s="1"/>
  <c r="H1632" i="1"/>
  <c r="C1632" i="1"/>
  <c r="G1632" i="1" s="1"/>
  <c r="H1631" i="1"/>
  <c r="G1631" i="1"/>
  <c r="C1631" i="1"/>
  <c r="G1630" i="1"/>
  <c r="C1630" i="1"/>
  <c r="H1630" i="1" s="1"/>
  <c r="G1629" i="1"/>
  <c r="C1629" i="1"/>
  <c r="H1629" i="1" s="1"/>
  <c r="H1627" i="1"/>
  <c r="G1627" i="1"/>
  <c r="C1627" i="1"/>
  <c r="H1626" i="1"/>
  <c r="G1626" i="1"/>
  <c r="C1626" i="1"/>
  <c r="G1625" i="1"/>
  <c r="C1625" i="1"/>
  <c r="H1625" i="1" s="1"/>
  <c r="H1624" i="1"/>
  <c r="C1624" i="1"/>
  <c r="G1624" i="1" s="1"/>
  <c r="H1623" i="1"/>
  <c r="G1623" i="1"/>
  <c r="C1623" i="1"/>
  <c r="C1620" i="1"/>
  <c r="H1619" i="1"/>
  <c r="G1619" i="1"/>
  <c r="C1619" i="1"/>
  <c r="H1618" i="1"/>
  <c r="G1618" i="1"/>
  <c r="C1618" i="1"/>
  <c r="C1617" i="1"/>
  <c r="H1616" i="1"/>
  <c r="C1616" i="1"/>
  <c r="G1616" i="1" s="1"/>
  <c r="H1615" i="1"/>
  <c r="G1615" i="1"/>
  <c r="C1615" i="1"/>
  <c r="G1614" i="1"/>
  <c r="C1614" i="1"/>
  <c r="H1614" i="1" s="1"/>
  <c r="C1613" i="1"/>
  <c r="H1613" i="1" s="1"/>
  <c r="H1612" i="1"/>
  <c r="C1612" i="1"/>
  <c r="G1612" i="1" s="1"/>
  <c r="C1611" i="1"/>
  <c r="H1611" i="1" s="1"/>
  <c r="H1610" i="1"/>
  <c r="G1610" i="1"/>
  <c r="C1610" i="1"/>
  <c r="G1609" i="1"/>
  <c r="C1609" i="1"/>
  <c r="H1609" i="1" s="1"/>
  <c r="H1608" i="1"/>
  <c r="C1608" i="1"/>
  <c r="G1608" i="1" s="1"/>
  <c r="H1607" i="1"/>
  <c r="C1607" i="1"/>
  <c r="G1607" i="1" s="1"/>
  <c r="C1606" i="1"/>
  <c r="H1606" i="1" s="1"/>
  <c r="C1605" i="1"/>
  <c r="H1605" i="1" s="1"/>
  <c r="H1603" i="1"/>
  <c r="G1603" i="1"/>
  <c r="C1603" i="1"/>
  <c r="C1601" i="1"/>
  <c r="H1600" i="1"/>
  <c r="C1600" i="1"/>
  <c r="G1600" i="1" s="1"/>
  <c r="H1599" i="1"/>
  <c r="G1599" i="1"/>
  <c r="C1599" i="1"/>
  <c r="C1598" i="1"/>
  <c r="G1597" i="1"/>
  <c r="C1597" i="1"/>
  <c r="H1597" i="1" s="1"/>
  <c r="C1596" i="1"/>
  <c r="H1595" i="1"/>
  <c r="G1595" i="1"/>
  <c r="C1595" i="1"/>
  <c r="H1594" i="1"/>
  <c r="G1594" i="1"/>
  <c r="C1594" i="1"/>
  <c r="C1593" i="1"/>
  <c r="C1592" i="1"/>
  <c r="G1592" i="1" s="1"/>
  <c r="H1591" i="1"/>
  <c r="G1591" i="1"/>
  <c r="C1591" i="1"/>
  <c r="H1590" i="1"/>
  <c r="C1590" i="1"/>
  <c r="G1590" i="1" s="1"/>
  <c r="C1589" i="1"/>
  <c r="H1589" i="1" s="1"/>
  <c r="C1588" i="1"/>
  <c r="H1587" i="1"/>
  <c r="G1587" i="1"/>
  <c r="C1587" i="1"/>
  <c r="C1586" i="1"/>
  <c r="H1584" i="1"/>
  <c r="C1584" i="1"/>
  <c r="G1584" i="1" s="1"/>
  <c r="C1582" i="1"/>
  <c r="D1581" i="1"/>
  <c r="C1581" i="1"/>
  <c r="J1580" i="1"/>
  <c r="D1580" i="1"/>
  <c r="C1580" i="1"/>
  <c r="H1579" i="1"/>
  <c r="G1579" i="1"/>
  <c r="D1579" i="1"/>
  <c r="C1579" i="1"/>
  <c r="J1579" i="1" s="1"/>
  <c r="J1578" i="1"/>
  <c r="D1578" i="1"/>
  <c r="C1578" i="1"/>
  <c r="G1577" i="1"/>
  <c r="D1577" i="1"/>
  <c r="C1577" i="1"/>
  <c r="D1576" i="1"/>
  <c r="C1576" i="1"/>
  <c r="D1575" i="1"/>
  <c r="C1575" i="1"/>
  <c r="D1574" i="1"/>
  <c r="C1574" i="1"/>
  <c r="D1573" i="1"/>
  <c r="G1573" i="1" s="1"/>
  <c r="C1573" i="1"/>
  <c r="D1572" i="1"/>
  <c r="C1572" i="1"/>
  <c r="D1571" i="1"/>
  <c r="C1571" i="1"/>
  <c r="G1570" i="1"/>
  <c r="D1570" i="1"/>
  <c r="C1570" i="1"/>
  <c r="D1569" i="1"/>
  <c r="G1569" i="1" s="1"/>
  <c r="C1569" i="1"/>
  <c r="H1568" i="1"/>
  <c r="G1568" i="1"/>
  <c r="D1568" i="1"/>
  <c r="C1568" i="1"/>
  <c r="J1568" i="1" s="1"/>
  <c r="J1567" i="1"/>
  <c r="D1567" i="1"/>
  <c r="C1567" i="1"/>
  <c r="G1566" i="1"/>
  <c r="D1566" i="1"/>
  <c r="C1566" i="1"/>
  <c r="G1565" i="1"/>
  <c r="D1565" i="1"/>
  <c r="C1565" i="1"/>
  <c r="D1564" i="1"/>
  <c r="C1564" i="1"/>
  <c r="H1563" i="1"/>
  <c r="G1563" i="1"/>
  <c r="C1563" i="1"/>
  <c r="J1562" i="1"/>
  <c r="D1562" i="1"/>
  <c r="C1562" i="1"/>
  <c r="D1561" i="1"/>
  <c r="C1561" i="1"/>
  <c r="D1560" i="1"/>
  <c r="C1560" i="1"/>
  <c r="H1559" i="1"/>
  <c r="G1559" i="1"/>
  <c r="D1559" i="1"/>
  <c r="C1559" i="1"/>
  <c r="J1559" i="1" s="1"/>
  <c r="D1558" i="1"/>
  <c r="C1558" i="1"/>
  <c r="D1557" i="1"/>
  <c r="C1557" i="1"/>
  <c r="D1556" i="1"/>
  <c r="C1556" i="1"/>
  <c r="C1555" i="1"/>
  <c r="D1554" i="1"/>
  <c r="C1554" i="1"/>
  <c r="J1554" i="1" s="1"/>
  <c r="G1553" i="1"/>
  <c r="D1553" i="1"/>
  <c r="C1553" i="1"/>
  <c r="G1552" i="1"/>
  <c r="D1552" i="1"/>
  <c r="C1552" i="1"/>
  <c r="H1551" i="1"/>
  <c r="G1551" i="1"/>
  <c r="I1551" i="1" s="1"/>
  <c r="D1551" i="1"/>
  <c r="C1551" i="1"/>
  <c r="J1551" i="1" s="1"/>
  <c r="J1550" i="1"/>
  <c r="D1550" i="1"/>
  <c r="C1550" i="1"/>
  <c r="G1549" i="1"/>
  <c r="D1549" i="1"/>
  <c r="C1549" i="1"/>
  <c r="G1548" i="1"/>
  <c r="D1548" i="1"/>
  <c r="C1548" i="1"/>
  <c r="H1547" i="1"/>
  <c r="G1547" i="1"/>
  <c r="D1547" i="1"/>
  <c r="C1547" i="1"/>
  <c r="J1546" i="1"/>
  <c r="D1546" i="1"/>
  <c r="C1546" i="1"/>
  <c r="J1545" i="1"/>
  <c r="H1545" i="1"/>
  <c r="D1545" i="1"/>
  <c r="G1545" i="1" s="1"/>
  <c r="C1545" i="1"/>
  <c r="J1544" i="1"/>
  <c r="D1544" i="1"/>
  <c r="C1544" i="1"/>
  <c r="H1543" i="1"/>
  <c r="G1543" i="1"/>
  <c r="D1543" i="1"/>
  <c r="J1543" i="1" s="1"/>
  <c r="C1543" i="1"/>
  <c r="D1542" i="1"/>
  <c r="C1542" i="1"/>
  <c r="D1541" i="1"/>
  <c r="C1541" i="1"/>
  <c r="D1540" i="1"/>
  <c r="D1539" i="1"/>
  <c r="D1538" i="1"/>
  <c r="D1536" i="1"/>
  <c r="G1536" i="1" s="1"/>
  <c r="C1536" i="1"/>
  <c r="D1535" i="1"/>
  <c r="C1535" i="1"/>
  <c r="H1534" i="1"/>
  <c r="D1534" i="1"/>
  <c r="G1534" i="1" s="1"/>
  <c r="C1534" i="1"/>
  <c r="H1533" i="1"/>
  <c r="D1533" i="1"/>
  <c r="G1533" i="1" s="1"/>
  <c r="C1533" i="1"/>
  <c r="H1532" i="1"/>
  <c r="D1532" i="1"/>
  <c r="G1532" i="1" s="1"/>
  <c r="C1532" i="1"/>
  <c r="D1531" i="1"/>
  <c r="C1531" i="1"/>
  <c r="H1530" i="1"/>
  <c r="D1530" i="1"/>
  <c r="G1530" i="1" s="1"/>
  <c r="C1530" i="1"/>
  <c r="H1529" i="1"/>
  <c r="D1529" i="1"/>
  <c r="G1529" i="1" s="1"/>
  <c r="C1529" i="1"/>
  <c r="D1528" i="1"/>
  <c r="G1528" i="1" s="1"/>
  <c r="C1528" i="1"/>
  <c r="D1527" i="1"/>
  <c r="C1527" i="1"/>
  <c r="H1526" i="1"/>
  <c r="D1526" i="1"/>
  <c r="G1526" i="1" s="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D1517" i="1"/>
  <c r="C1517" i="1"/>
  <c r="D1516" i="1"/>
  <c r="C1516" i="1"/>
  <c r="D1515" i="1"/>
  <c r="C1515" i="1"/>
  <c r="D1514" i="1"/>
  <c r="C1514" i="1"/>
  <c r="D1513" i="1"/>
  <c r="C1513" i="1"/>
  <c r="D1512" i="1"/>
  <c r="C1512" i="1"/>
  <c r="D1511" i="1"/>
  <c r="C1511" i="1"/>
  <c r="D1510" i="1"/>
  <c r="G1509" i="1"/>
  <c r="D1509" i="1"/>
  <c r="H1509" i="1" s="1"/>
  <c r="C1509" i="1"/>
  <c r="D1508" i="1"/>
  <c r="H1508" i="1" s="1"/>
  <c r="C1508" i="1"/>
  <c r="D1507" i="1"/>
  <c r="C1507" i="1"/>
  <c r="G1506" i="1"/>
  <c r="D1506" i="1"/>
  <c r="H1506" i="1" s="1"/>
  <c r="C1506" i="1"/>
  <c r="G1505" i="1"/>
  <c r="D1505" i="1"/>
  <c r="H1505" i="1" s="1"/>
  <c r="C1505" i="1"/>
  <c r="G1504" i="1"/>
  <c r="D1504" i="1"/>
  <c r="H1504" i="1" s="1"/>
  <c r="C1504" i="1"/>
  <c r="D1503" i="1"/>
  <c r="C1503" i="1"/>
  <c r="G1502" i="1"/>
  <c r="D1502" i="1"/>
  <c r="H1502" i="1" s="1"/>
  <c r="C1502" i="1"/>
  <c r="G1501" i="1"/>
  <c r="D1501" i="1"/>
  <c r="H1501" i="1" s="1"/>
  <c r="C1501" i="1"/>
  <c r="D1500" i="1"/>
  <c r="H1500" i="1" s="1"/>
  <c r="C1500" i="1"/>
  <c r="D1499" i="1"/>
  <c r="C1499" i="1"/>
  <c r="G1498" i="1"/>
  <c r="D1498" i="1"/>
  <c r="H1498" i="1" s="1"/>
  <c r="C1498" i="1"/>
  <c r="G1497" i="1"/>
  <c r="D1497" i="1"/>
  <c r="H1497" i="1" s="1"/>
  <c r="C1497" i="1"/>
  <c r="D1496" i="1"/>
  <c r="H1496" i="1" s="1"/>
  <c r="C1496" i="1"/>
  <c r="D1495" i="1"/>
  <c r="C1495" i="1"/>
  <c r="G1494" i="1"/>
  <c r="D1494" i="1"/>
  <c r="H1494" i="1" s="1"/>
  <c r="C1494" i="1"/>
  <c r="G1493" i="1"/>
  <c r="D1493" i="1"/>
  <c r="H1493" i="1" s="1"/>
  <c r="C1493" i="1"/>
  <c r="D1492" i="1"/>
  <c r="H1492" i="1" s="1"/>
  <c r="C1492" i="1"/>
  <c r="D1491" i="1"/>
  <c r="C1491" i="1"/>
  <c r="C1490" i="1"/>
  <c r="G1489" i="1"/>
  <c r="D1489" i="1"/>
  <c r="H1489" i="1" s="1"/>
  <c r="C1489" i="1"/>
  <c r="D1488" i="1"/>
  <c r="H1488" i="1" s="1"/>
  <c r="C1488" i="1"/>
  <c r="D1487" i="1"/>
  <c r="C1487" i="1"/>
  <c r="G1486" i="1"/>
  <c r="D1486" i="1"/>
  <c r="H1486" i="1" s="1"/>
  <c r="C1486" i="1"/>
  <c r="D1484" i="1"/>
  <c r="C1484" i="1"/>
  <c r="H1483" i="1"/>
  <c r="D1483" i="1"/>
  <c r="G1483" i="1" s="1"/>
  <c r="C1483" i="1"/>
  <c r="H1482" i="1"/>
  <c r="D1482" i="1"/>
  <c r="G1482" i="1" s="1"/>
  <c r="C1482" i="1"/>
  <c r="D1481" i="1"/>
  <c r="G1481" i="1" s="1"/>
  <c r="C1481" i="1"/>
  <c r="D1480" i="1"/>
  <c r="C1480" i="1"/>
  <c r="H1479" i="1"/>
  <c r="D1479" i="1"/>
  <c r="G1479" i="1" s="1"/>
  <c r="C1479" i="1"/>
  <c r="H1478" i="1"/>
  <c r="D1478" i="1"/>
  <c r="G1478" i="1" s="1"/>
  <c r="C1478" i="1"/>
  <c r="D1477" i="1"/>
  <c r="G1477" i="1" s="1"/>
  <c r="C1477" i="1"/>
  <c r="D1476" i="1"/>
  <c r="C1476" i="1"/>
  <c r="H1475" i="1"/>
  <c r="D1475" i="1"/>
  <c r="G1475" i="1" s="1"/>
  <c r="C1475" i="1"/>
  <c r="H1474" i="1"/>
  <c r="D1474" i="1"/>
  <c r="G1474" i="1" s="1"/>
  <c r="C1474" i="1"/>
  <c r="D1473" i="1"/>
  <c r="G1473" i="1" s="1"/>
  <c r="C1473" i="1"/>
  <c r="D1472" i="1"/>
  <c r="C1472"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G1430" i="1"/>
  <c r="D1430" i="1"/>
  <c r="H1430" i="1" s="1"/>
  <c r="C1430" i="1"/>
  <c r="D1429" i="1"/>
  <c r="H1429" i="1" s="1"/>
  <c r="C1429" i="1"/>
  <c r="D1428" i="1"/>
  <c r="C1428" i="1"/>
  <c r="G1427" i="1"/>
  <c r="D1427" i="1"/>
  <c r="H1427" i="1" s="1"/>
  <c r="C1427" i="1"/>
  <c r="G1426" i="1"/>
  <c r="D1426" i="1"/>
  <c r="H1426" i="1" s="1"/>
  <c r="C1426" i="1"/>
  <c r="G1425" i="1"/>
  <c r="D1425" i="1"/>
  <c r="H1425" i="1" s="1"/>
  <c r="C1425" i="1"/>
  <c r="D1424" i="1"/>
  <c r="C1424" i="1"/>
  <c r="G1423" i="1"/>
  <c r="D1423" i="1"/>
  <c r="H1423" i="1" s="1"/>
  <c r="C1423" i="1"/>
  <c r="G1422" i="1"/>
  <c r="D1422" i="1"/>
  <c r="H1422" i="1" s="1"/>
  <c r="C1422" i="1"/>
  <c r="D1421" i="1"/>
  <c r="H1421" i="1" s="1"/>
  <c r="C1421" i="1"/>
  <c r="D1420" i="1"/>
  <c r="C1420" i="1"/>
  <c r="G1419" i="1"/>
  <c r="D1419" i="1"/>
  <c r="H1419" i="1" s="1"/>
  <c r="C1419" i="1"/>
  <c r="G1418" i="1"/>
  <c r="D1418" i="1"/>
  <c r="H1418" i="1" s="1"/>
  <c r="C1418" i="1"/>
  <c r="D1417" i="1"/>
  <c r="H1417" i="1" s="1"/>
  <c r="C1417" i="1"/>
  <c r="D1416" i="1"/>
  <c r="C1416" i="1"/>
  <c r="G1415" i="1"/>
  <c r="D1415" i="1"/>
  <c r="H1415" i="1" s="1"/>
  <c r="C1415" i="1"/>
  <c r="G1414" i="1"/>
  <c r="D1414" i="1"/>
  <c r="H1414" i="1" s="1"/>
  <c r="C1414" i="1"/>
  <c r="D1413" i="1"/>
  <c r="H1413" i="1" s="1"/>
  <c r="C1413" i="1"/>
  <c r="D1412" i="1"/>
  <c r="C1412" i="1"/>
  <c r="G1411" i="1"/>
  <c r="D1411" i="1"/>
  <c r="H1411" i="1" s="1"/>
  <c r="C1411" i="1"/>
  <c r="G1410" i="1"/>
  <c r="D1410" i="1"/>
  <c r="H1410" i="1" s="1"/>
  <c r="C1410" i="1"/>
  <c r="D1409" i="1"/>
  <c r="H1408" i="1"/>
  <c r="D1408" i="1"/>
  <c r="G1408" i="1" s="1"/>
  <c r="C1408" i="1"/>
  <c r="H1407" i="1"/>
  <c r="D1407" i="1"/>
  <c r="G1407" i="1" s="1"/>
  <c r="C1407" i="1"/>
  <c r="D1406" i="1"/>
  <c r="H1405" i="1"/>
  <c r="G1405" i="1"/>
  <c r="D1405" i="1"/>
  <c r="C1405" i="1"/>
  <c r="H1404" i="1"/>
  <c r="G1404" i="1"/>
  <c r="D1404" i="1"/>
  <c r="C1404" i="1"/>
  <c r="H1403" i="1"/>
  <c r="G1403" i="1"/>
  <c r="D1403" i="1"/>
  <c r="C1403" i="1"/>
  <c r="H1402" i="1"/>
  <c r="G1402" i="1"/>
  <c r="D1402" i="1"/>
  <c r="C1402" i="1"/>
  <c r="H1400" i="1"/>
  <c r="D1400" i="1"/>
  <c r="C1400" i="1"/>
  <c r="G1400" i="1" s="1"/>
  <c r="H1399" i="1"/>
  <c r="D1399" i="1"/>
  <c r="C1399" i="1"/>
  <c r="G1399" i="1" s="1"/>
  <c r="H1398" i="1"/>
  <c r="D1398" i="1"/>
  <c r="C1398" i="1"/>
  <c r="G1398" i="1" s="1"/>
  <c r="H1397" i="1"/>
  <c r="G1397" i="1"/>
  <c r="D1397" i="1"/>
  <c r="C1397" i="1"/>
  <c r="D1396" i="1"/>
  <c r="H1396" i="1" s="1"/>
  <c r="C1396" i="1"/>
  <c r="D1395" i="1"/>
  <c r="H1395" i="1" s="1"/>
  <c r="C1395" i="1"/>
  <c r="H1394" i="1"/>
  <c r="D1394" i="1"/>
  <c r="C1394" i="1"/>
  <c r="G1394" i="1" s="1"/>
  <c r="H1393" i="1"/>
  <c r="D1393" i="1"/>
  <c r="C1393" i="1"/>
  <c r="G1393" i="1" s="1"/>
  <c r="H1392" i="1"/>
  <c r="D1392" i="1"/>
  <c r="C1392" i="1"/>
  <c r="G1392" i="1" s="1"/>
  <c r="H1391" i="1"/>
  <c r="D1391" i="1"/>
  <c r="C1391" i="1"/>
  <c r="G1391" i="1" s="1"/>
  <c r="D1390" i="1"/>
  <c r="H1390" i="1" s="1"/>
  <c r="C1390" i="1"/>
  <c r="D1389" i="1"/>
  <c r="C1389" i="1"/>
  <c r="D1388" i="1"/>
  <c r="H1388" i="1" s="1"/>
  <c r="C1388" i="1"/>
  <c r="D1387" i="1"/>
  <c r="C1387" i="1"/>
  <c r="D1386" i="1"/>
  <c r="H1386" i="1" s="1"/>
  <c r="C1386" i="1"/>
  <c r="D1385" i="1"/>
  <c r="C1385" i="1"/>
  <c r="D1384" i="1"/>
  <c r="H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H1370" i="1" s="1"/>
  <c r="C1370" i="1"/>
  <c r="H1369" i="1"/>
  <c r="G1369" i="1"/>
  <c r="D1369" i="1"/>
  <c r="C1369"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H1347" i="1" s="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D1340" i="1"/>
  <c r="H1340" i="1" s="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C1292" i="1"/>
  <c r="G1292" i="1" s="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D1280" i="1"/>
  <c r="C1280" i="1"/>
  <c r="G1279" i="1"/>
  <c r="D1279" i="1"/>
  <c r="H1279" i="1" s="1"/>
  <c r="C1279" i="1"/>
  <c r="D1278" i="1"/>
  <c r="D1277" i="1"/>
  <c r="C1277" i="1"/>
  <c r="H1276" i="1"/>
  <c r="D1276" i="1"/>
  <c r="G1276" i="1" s="1"/>
  <c r="C1276" i="1"/>
  <c r="H1275" i="1"/>
  <c r="D1275" i="1"/>
  <c r="G1275" i="1" s="1"/>
  <c r="C1275" i="1"/>
  <c r="H1274" i="1"/>
  <c r="D1274" i="1"/>
  <c r="G1274" i="1" s="1"/>
  <c r="C1274" i="1"/>
  <c r="D1273" i="1"/>
  <c r="C1273" i="1"/>
  <c r="H1272" i="1"/>
  <c r="D1272" i="1"/>
  <c r="G1272" i="1" s="1"/>
  <c r="C1272" i="1"/>
  <c r="H1271" i="1"/>
  <c r="D1271" i="1"/>
  <c r="G1271" i="1" s="1"/>
  <c r="C1271" i="1"/>
  <c r="D1270" i="1"/>
  <c r="G1270" i="1" s="1"/>
  <c r="C1270" i="1"/>
  <c r="D1269" i="1"/>
  <c r="C1269" i="1"/>
  <c r="H1268" i="1"/>
  <c r="D1268" i="1"/>
  <c r="G1268" i="1" s="1"/>
  <c r="C1268" i="1"/>
  <c r="D1267" i="1"/>
  <c r="G1267" i="1" s="1"/>
  <c r="C1267" i="1"/>
  <c r="D1266" i="1"/>
  <c r="G1266" i="1" s="1"/>
  <c r="C1266" i="1"/>
  <c r="D1265" i="1"/>
  <c r="C1265" i="1"/>
  <c r="D1264" i="1"/>
  <c r="H1263" i="1"/>
  <c r="G1263" i="1"/>
  <c r="D1263" i="1"/>
  <c r="C1263" i="1"/>
  <c r="H1262" i="1"/>
  <c r="G1262" i="1"/>
  <c r="D1262" i="1"/>
  <c r="C1262" i="1"/>
  <c r="D1261" i="1"/>
  <c r="C1261" i="1"/>
  <c r="C1260" i="1"/>
  <c r="D1258" i="1"/>
  <c r="H1258" i="1" s="1"/>
  <c r="C1258" i="1"/>
  <c r="H1257" i="1"/>
  <c r="G1257" i="1"/>
  <c r="D1257" i="1"/>
  <c r="C1257" i="1"/>
  <c r="D1256" i="1"/>
  <c r="H1256" i="1" s="1"/>
  <c r="C1256" i="1"/>
  <c r="G1254" i="1"/>
  <c r="D1254" i="1"/>
  <c r="H1254" i="1" s="1"/>
  <c r="C1254" i="1"/>
  <c r="D1253" i="1"/>
  <c r="H1253" i="1" s="1"/>
  <c r="C1253" i="1"/>
  <c r="D1252" i="1"/>
  <c r="H1252" i="1" s="1"/>
  <c r="C1252" i="1"/>
  <c r="D1251" i="1"/>
  <c r="H1251" i="1" s="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D1169" i="1"/>
  <c r="H1169" i="1" s="1"/>
  <c r="C1169" i="1"/>
  <c r="D1168" i="1"/>
  <c r="H1168" i="1" s="1"/>
  <c r="C1168" i="1"/>
  <c r="G1167" i="1"/>
  <c r="D1167" i="1"/>
  <c r="H1167" i="1" s="1"/>
  <c r="C1167" i="1"/>
  <c r="D1166" i="1"/>
  <c r="H1166" i="1" s="1"/>
  <c r="C1166" i="1"/>
  <c r="D1165" i="1"/>
  <c r="H1165" i="1" s="1"/>
  <c r="C1165" i="1"/>
  <c r="D1164" i="1"/>
  <c r="H1164" i="1" s="1"/>
  <c r="C1164" i="1"/>
  <c r="G1163" i="1"/>
  <c r="D1163" i="1"/>
  <c r="H1163" i="1" s="1"/>
  <c r="C1163" i="1"/>
  <c r="D1162" i="1"/>
  <c r="H1162" i="1" s="1"/>
  <c r="C1162" i="1"/>
  <c r="D1161" i="1"/>
  <c r="H1161" i="1" s="1"/>
  <c r="C1161" i="1"/>
  <c r="D1160" i="1"/>
  <c r="H1160" i="1" s="1"/>
  <c r="C1160" i="1"/>
  <c r="G1159" i="1"/>
  <c r="D1159" i="1"/>
  <c r="H1159" i="1" s="1"/>
  <c r="C1159" i="1"/>
  <c r="D1158" i="1"/>
  <c r="H1158" i="1" s="1"/>
  <c r="C1158" i="1"/>
  <c r="D1157" i="1"/>
  <c r="H1157" i="1" s="1"/>
  <c r="C1157" i="1"/>
  <c r="D1156" i="1"/>
  <c r="H1156" i="1" s="1"/>
  <c r="C1156" i="1"/>
  <c r="G1155" i="1"/>
  <c r="D1155" i="1"/>
  <c r="H1155" i="1" s="1"/>
  <c r="C1155" i="1"/>
  <c r="D1154" i="1"/>
  <c r="H1154" i="1" s="1"/>
  <c r="C1154" i="1"/>
  <c r="D1153" i="1"/>
  <c r="H1153" i="1" s="1"/>
  <c r="C1153" i="1"/>
  <c r="D1151" i="1"/>
  <c r="C1151" i="1"/>
  <c r="D1150" i="1"/>
  <c r="C1150" i="1"/>
  <c r="D1149" i="1"/>
  <c r="C1149" i="1"/>
  <c r="D1148" i="1"/>
  <c r="C1148" i="1"/>
  <c r="D1147" i="1"/>
  <c r="C1147" i="1"/>
  <c r="D1146" i="1"/>
  <c r="C1146" i="1"/>
  <c r="D1145" i="1"/>
  <c r="C1145" i="1"/>
  <c r="D1144" i="1"/>
  <c r="C1144" i="1"/>
  <c r="D1143" i="1"/>
  <c r="C1143"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D1082" i="1"/>
  <c r="C1082" i="1"/>
  <c r="H1082" i="1" s="1"/>
  <c r="D1081" i="1"/>
  <c r="H1080" i="1"/>
  <c r="D1080" i="1"/>
  <c r="G1080" i="1" s="1"/>
  <c r="C1080" i="1"/>
  <c r="H1079" i="1"/>
  <c r="D1079" i="1"/>
  <c r="G1079" i="1" s="1"/>
  <c r="C1079" i="1"/>
  <c r="H1078" i="1"/>
  <c r="D1078" i="1"/>
  <c r="G1078" i="1" s="1"/>
  <c r="C1078" i="1"/>
  <c r="H1077" i="1"/>
  <c r="D1077" i="1"/>
  <c r="G1077" i="1" s="1"/>
  <c r="C1077" i="1"/>
  <c r="C1076" i="1"/>
  <c r="D1073" i="1"/>
  <c r="C1073" i="1"/>
  <c r="D1072" i="1"/>
  <c r="C1072" i="1"/>
  <c r="D1071" i="1"/>
  <c r="C1071" i="1"/>
  <c r="D1070" i="1"/>
  <c r="C1070" i="1"/>
  <c r="D1069" i="1"/>
  <c r="C1069"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D1060" i="1"/>
  <c r="G1060" i="1" s="1"/>
  <c r="C1060" i="1"/>
  <c r="H1059" i="1"/>
  <c r="G1059" i="1"/>
  <c r="D1059" i="1"/>
  <c r="C1059" i="1"/>
  <c r="H1058" i="1"/>
  <c r="D1058" i="1"/>
  <c r="G1058" i="1" s="1"/>
  <c r="C1058" i="1"/>
  <c r="C1057" i="1"/>
  <c r="H1056" i="1"/>
  <c r="G1056" i="1"/>
  <c r="D1056" i="1"/>
  <c r="C1056" i="1"/>
  <c r="D1055" i="1"/>
  <c r="G1055" i="1" s="1"/>
  <c r="C1055" i="1"/>
  <c r="H1054" i="1"/>
  <c r="D1054" i="1"/>
  <c r="G1054" i="1" s="1"/>
  <c r="C1054" i="1"/>
  <c r="H1053" i="1"/>
  <c r="D1053" i="1"/>
  <c r="G1053" i="1" s="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G1045" i="1" s="1"/>
  <c r="C1045" i="1"/>
  <c r="H1044" i="1"/>
  <c r="G1044" i="1"/>
  <c r="D1044" i="1"/>
  <c r="C1044" i="1"/>
  <c r="H1043" i="1"/>
  <c r="G1043" i="1"/>
  <c r="D1043" i="1"/>
  <c r="C1043" i="1"/>
  <c r="H1042" i="1"/>
  <c r="G1042" i="1"/>
  <c r="D1042" i="1"/>
  <c r="C1042" i="1"/>
  <c r="D1041" i="1"/>
  <c r="C1041" i="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G1029" i="1"/>
  <c r="D1029" i="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G1020" i="1"/>
  <c r="D1020" i="1"/>
  <c r="C1020" i="1"/>
  <c r="H1019" i="1"/>
  <c r="D1019" i="1"/>
  <c r="G1019" i="1" s="1"/>
  <c r="C1019" i="1"/>
  <c r="C1018" i="1"/>
  <c r="G1016" i="1"/>
  <c r="D1016" i="1"/>
  <c r="H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C649" i="1"/>
  <c r="D648" i="1"/>
  <c r="H648" i="1" s="1"/>
  <c r="C648" i="1"/>
  <c r="D647" i="1"/>
  <c r="H647" i="1" s="1"/>
  <c r="C647" i="1"/>
  <c r="D646" i="1"/>
  <c r="H646" i="1" s="1"/>
  <c r="C646" i="1"/>
  <c r="D645" i="1"/>
  <c r="H645" i="1" s="1"/>
  <c r="C645" i="1"/>
  <c r="H636" i="1"/>
  <c r="G636" i="1"/>
  <c r="D636" i="1"/>
  <c r="C636" i="1"/>
  <c r="H635" i="1"/>
  <c r="G635" i="1"/>
  <c r="D635" i="1"/>
  <c r="C635" i="1"/>
  <c r="D632" i="1"/>
  <c r="H632" i="1" s="1"/>
  <c r="C632" i="1"/>
  <c r="D631" i="1"/>
  <c r="H631" i="1" s="1"/>
  <c r="C631" i="1"/>
  <c r="G630" i="1"/>
  <c r="D630" i="1"/>
  <c r="H630" i="1" s="1"/>
  <c r="C630" i="1"/>
  <c r="D629" i="1"/>
  <c r="H629" i="1" s="1"/>
  <c r="C629" i="1"/>
  <c r="D628" i="1"/>
  <c r="H628" i="1" s="1"/>
  <c r="C628" i="1"/>
  <c r="D627" i="1"/>
  <c r="H627" i="1" s="1"/>
  <c r="C627" i="1"/>
  <c r="G626" i="1"/>
  <c r="D626" i="1"/>
  <c r="H626" i="1" s="1"/>
  <c r="C626" i="1"/>
  <c r="D625" i="1"/>
  <c r="H625" i="1" s="1"/>
  <c r="C625" i="1"/>
  <c r="D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D610" i="1"/>
  <c r="D609" i="1"/>
  <c r="H609" i="1" s="1"/>
  <c r="C609" i="1"/>
  <c r="D608" i="1"/>
  <c r="H608" i="1" s="1"/>
  <c r="C608" i="1"/>
  <c r="G607" i="1"/>
  <c r="D607" i="1"/>
  <c r="H607" i="1" s="1"/>
  <c r="C607" i="1"/>
  <c r="D606" i="1"/>
  <c r="H606" i="1" s="1"/>
  <c r="C606" i="1"/>
  <c r="D605" i="1"/>
  <c r="H605" i="1" s="1"/>
  <c r="C605" i="1"/>
  <c r="D604" i="1"/>
  <c r="H604" i="1" s="1"/>
  <c r="C604" i="1"/>
  <c r="D603"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H577" i="1" s="1"/>
  <c r="C577" i="1"/>
  <c r="G576" i="1"/>
  <c r="D576" i="1"/>
  <c r="H576" i="1" s="1"/>
  <c r="C576" i="1"/>
  <c r="D575" i="1"/>
  <c r="D574" i="1"/>
  <c r="C574" i="1"/>
  <c r="D573" i="1"/>
  <c r="C573" i="1"/>
  <c r="D572" i="1"/>
  <c r="C572" i="1"/>
  <c r="D571" i="1"/>
  <c r="C571" i="1"/>
  <c r="D570" i="1"/>
  <c r="C570" i="1"/>
  <c r="D569" i="1"/>
  <c r="C569" i="1"/>
  <c r="D568" i="1"/>
  <c r="C568"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D550" i="1"/>
  <c r="H550" i="1" s="1"/>
  <c r="C550" i="1"/>
  <c r="D549" i="1"/>
  <c r="H549" i="1" s="1"/>
  <c r="C549" i="1"/>
  <c r="G548" i="1"/>
  <c r="D548" i="1"/>
  <c r="H548" i="1" s="1"/>
  <c r="C548" i="1"/>
  <c r="D547" i="1"/>
  <c r="H547" i="1" s="1"/>
  <c r="C547" i="1"/>
  <c r="D546" i="1"/>
  <c r="H546" i="1" s="1"/>
  <c r="C546" i="1"/>
  <c r="D545" i="1"/>
  <c r="H545" i="1" s="1"/>
  <c r="C545" i="1"/>
  <c r="C544" i="1"/>
  <c r="D543" i="1"/>
  <c r="H543" i="1" s="1"/>
  <c r="C543" i="1"/>
  <c r="D542" i="1"/>
  <c r="H542" i="1" s="1"/>
  <c r="C542" i="1"/>
  <c r="D541" i="1"/>
  <c r="H541" i="1" s="1"/>
  <c r="C541" i="1"/>
  <c r="G540"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G532" i="1"/>
  <c r="D532" i="1"/>
  <c r="H532" i="1" s="1"/>
  <c r="C532" i="1"/>
  <c r="D531" i="1"/>
  <c r="H528" i="1"/>
  <c r="D528" i="1"/>
  <c r="C528" i="1"/>
  <c r="G528" i="1" s="1"/>
  <c r="H527" i="1"/>
  <c r="D527" i="1"/>
  <c r="C527" i="1"/>
  <c r="G527" i="1" s="1"/>
  <c r="D526" i="1"/>
  <c r="C526" i="1"/>
  <c r="G526" i="1" s="1"/>
  <c r="D525" i="1"/>
  <c r="C525" i="1"/>
  <c r="G525" i="1" s="1"/>
  <c r="H524" i="1"/>
  <c r="D524" i="1"/>
  <c r="C524" i="1"/>
  <c r="G524" i="1" s="1"/>
  <c r="H523" i="1"/>
  <c r="D523" i="1"/>
  <c r="C523" i="1"/>
  <c r="G523" i="1" s="1"/>
  <c r="D522" i="1"/>
  <c r="C522" i="1"/>
  <c r="G522" i="1" s="1"/>
  <c r="D521" i="1"/>
  <c r="C521" i="1"/>
  <c r="G521" i="1" s="1"/>
  <c r="H520" i="1"/>
  <c r="D520" i="1"/>
  <c r="C520" i="1"/>
  <c r="G520" i="1" s="1"/>
  <c r="H519" i="1"/>
  <c r="D519" i="1"/>
  <c r="C519" i="1"/>
  <c r="G519" i="1" s="1"/>
  <c r="D518" i="1"/>
  <c r="C518" i="1"/>
  <c r="G518" i="1" s="1"/>
  <c r="D517" i="1"/>
  <c r="C517" i="1"/>
  <c r="G517" i="1" s="1"/>
  <c r="D516" i="1"/>
  <c r="H515" i="1"/>
  <c r="D515" i="1"/>
  <c r="C515" i="1"/>
  <c r="G515" i="1" s="1"/>
  <c r="D514" i="1"/>
  <c r="C514" i="1"/>
  <c r="G514" i="1" s="1"/>
  <c r="D513" i="1"/>
  <c r="C513" i="1"/>
  <c r="G513" i="1" s="1"/>
  <c r="H512" i="1"/>
  <c r="D512" i="1"/>
  <c r="C512" i="1"/>
  <c r="G512" i="1" s="1"/>
  <c r="H511" i="1"/>
  <c r="D511" i="1"/>
  <c r="C511" i="1"/>
  <c r="G511" i="1" s="1"/>
  <c r="D510" i="1"/>
  <c r="C510" i="1"/>
  <c r="G510" i="1" s="1"/>
  <c r="D509" i="1"/>
  <c r="C509" i="1"/>
  <c r="G509" i="1" s="1"/>
  <c r="H508" i="1"/>
  <c r="D508" i="1"/>
  <c r="C508" i="1"/>
  <c r="G508" i="1" s="1"/>
  <c r="H507" i="1"/>
  <c r="D507" i="1"/>
  <c r="C507" i="1"/>
  <c r="G507" i="1" s="1"/>
  <c r="D506" i="1"/>
  <c r="C506" i="1"/>
  <c r="G506" i="1" s="1"/>
  <c r="D505" i="1"/>
  <c r="C505" i="1"/>
  <c r="G505" i="1" s="1"/>
  <c r="H504" i="1"/>
  <c r="D504" i="1"/>
  <c r="C504" i="1"/>
  <c r="G504" i="1" s="1"/>
  <c r="H503" i="1"/>
  <c r="D503" i="1"/>
  <c r="C503" i="1"/>
  <c r="G503" i="1" s="1"/>
  <c r="D502" i="1"/>
  <c r="C502" i="1"/>
  <c r="G502" i="1" s="1"/>
  <c r="D501" i="1"/>
  <c r="C501" i="1"/>
  <c r="G501" i="1" s="1"/>
  <c r="H500" i="1"/>
  <c r="D500" i="1"/>
  <c r="C500" i="1"/>
  <c r="G500" i="1" s="1"/>
  <c r="H499" i="1"/>
  <c r="D499" i="1"/>
  <c r="C499" i="1"/>
  <c r="G499" i="1" s="1"/>
  <c r="D498" i="1"/>
  <c r="C498" i="1"/>
  <c r="G498" i="1" s="1"/>
  <c r="D497" i="1"/>
  <c r="C497" i="1"/>
  <c r="G497" i="1" s="1"/>
  <c r="H496" i="1"/>
  <c r="D496" i="1"/>
  <c r="C496" i="1"/>
  <c r="G496" i="1" s="1"/>
  <c r="H495" i="1"/>
  <c r="D495" i="1"/>
  <c r="C495" i="1"/>
  <c r="G495" i="1" s="1"/>
  <c r="D494" i="1"/>
  <c r="C494" i="1"/>
  <c r="G494" i="1" s="1"/>
  <c r="D493" i="1"/>
  <c r="C493" i="1"/>
  <c r="G493" i="1" s="1"/>
  <c r="H492" i="1"/>
  <c r="D492" i="1"/>
  <c r="C492" i="1"/>
  <c r="G492" i="1" s="1"/>
  <c r="H491" i="1"/>
  <c r="D491" i="1"/>
  <c r="C491" i="1"/>
  <c r="G491" i="1" s="1"/>
  <c r="D490" i="1"/>
  <c r="C490" i="1"/>
  <c r="G490" i="1" s="1"/>
  <c r="D489" i="1"/>
  <c r="C489" i="1"/>
  <c r="G489" i="1" s="1"/>
  <c r="H488" i="1"/>
  <c r="D488" i="1"/>
  <c r="C488" i="1"/>
  <c r="G488" i="1" s="1"/>
  <c r="H487" i="1"/>
  <c r="D487" i="1"/>
  <c r="C487" i="1"/>
  <c r="G487" i="1" s="1"/>
  <c r="D486" i="1"/>
  <c r="C486" i="1"/>
  <c r="G486" i="1" s="1"/>
  <c r="D485" i="1"/>
  <c r="C485" i="1"/>
  <c r="G485" i="1" s="1"/>
  <c r="H484" i="1"/>
  <c r="D484" i="1"/>
  <c r="C484" i="1"/>
  <c r="G484" i="1" s="1"/>
  <c r="H483" i="1"/>
  <c r="D483" i="1"/>
  <c r="C483" i="1"/>
  <c r="G483" i="1" s="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C474" i="1"/>
  <c r="C473" i="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D460" i="1"/>
  <c r="C460" i="1"/>
  <c r="G460" i="1" s="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H451" i="1"/>
  <c r="D451" i="1"/>
  <c r="C451" i="1"/>
  <c r="G451" i="1" s="1"/>
  <c r="H450" i="1"/>
  <c r="D450" i="1"/>
  <c r="C450" i="1"/>
  <c r="G450" i="1" s="1"/>
  <c r="D449" i="1"/>
  <c r="C449" i="1"/>
  <c r="G449" i="1" s="1"/>
  <c r="D448" i="1"/>
  <c r="C448" i="1"/>
  <c r="G448" i="1" s="1"/>
  <c r="H447" i="1"/>
  <c r="D447" i="1"/>
  <c r="C447" i="1"/>
  <c r="G447" i="1" s="1"/>
  <c r="H446" i="1"/>
  <c r="D446" i="1"/>
  <c r="C446" i="1"/>
  <c r="G446" i="1" s="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D437" i="1"/>
  <c r="C437" i="1"/>
  <c r="G437" i="1" s="1"/>
  <c r="D436" i="1"/>
  <c r="C436" i="1"/>
  <c r="G436" i="1" s="1"/>
  <c r="H435" i="1"/>
  <c r="D435" i="1"/>
  <c r="C435" i="1"/>
  <c r="G435" i="1" s="1"/>
  <c r="H434" i="1"/>
  <c r="D434" i="1"/>
  <c r="C434" i="1"/>
  <c r="G434" i="1" s="1"/>
  <c r="D433" i="1"/>
  <c r="C433" i="1"/>
  <c r="G433" i="1" s="1"/>
  <c r="D432" i="1"/>
  <c r="C432" i="1"/>
  <c r="G432" i="1" s="1"/>
  <c r="H431" i="1"/>
  <c r="D431" i="1"/>
  <c r="C431" i="1"/>
  <c r="G431" i="1" s="1"/>
  <c r="H430" i="1"/>
  <c r="D430" i="1"/>
  <c r="C430" i="1"/>
  <c r="G430" i="1" s="1"/>
  <c r="D429" i="1"/>
  <c r="C429" i="1"/>
  <c r="G429" i="1" s="1"/>
  <c r="D428" i="1"/>
  <c r="C428" i="1"/>
  <c r="G428" i="1" s="1"/>
  <c r="H427" i="1"/>
  <c r="D427" i="1"/>
  <c r="C427" i="1"/>
  <c r="G427" i="1" s="1"/>
  <c r="H426" i="1"/>
  <c r="D426" i="1"/>
  <c r="C426" i="1"/>
  <c r="G426" i="1" s="1"/>
  <c r="D425" i="1"/>
  <c r="C425" i="1"/>
  <c r="G425" i="1" s="1"/>
  <c r="C423" i="1"/>
  <c r="C422" i="1"/>
  <c r="C421" i="1"/>
  <c r="D416" i="1"/>
  <c r="H416" i="1" s="1"/>
  <c r="C416" i="1"/>
  <c r="G416" i="1" s="1"/>
  <c r="D415" i="1"/>
  <c r="H415" i="1" s="1"/>
  <c r="C415" i="1"/>
  <c r="G415" i="1" s="1"/>
  <c r="D414" i="1"/>
  <c r="C414" i="1"/>
  <c r="G414" i="1" s="1"/>
  <c r="D411" i="1"/>
  <c r="C411" i="1"/>
  <c r="G411" i="1" s="1"/>
  <c r="H410" i="1"/>
  <c r="D410" i="1"/>
  <c r="C410" i="1"/>
  <c r="G410" i="1" s="1"/>
  <c r="H409" i="1"/>
  <c r="D409" i="1"/>
  <c r="C409" i="1"/>
  <c r="G409" i="1" s="1"/>
  <c r="D408" i="1"/>
  <c r="C408" i="1"/>
  <c r="G408" i="1" s="1"/>
  <c r="D407" i="1"/>
  <c r="C407" i="1"/>
  <c r="G407" i="1" s="1"/>
  <c r="H406" i="1"/>
  <c r="D406" i="1"/>
  <c r="C406" i="1"/>
  <c r="G406" i="1" s="1"/>
  <c r="H405" i="1"/>
  <c r="D405" i="1"/>
  <c r="C405" i="1"/>
  <c r="G405" i="1" s="1"/>
  <c r="D404" i="1"/>
  <c r="C404" i="1"/>
  <c r="G404" i="1" s="1"/>
  <c r="D403" i="1"/>
  <c r="C403" i="1"/>
  <c r="G403" i="1" s="1"/>
  <c r="H402" i="1"/>
  <c r="D402" i="1"/>
  <c r="C402" i="1"/>
  <c r="G402" i="1" s="1"/>
  <c r="C401" i="1"/>
  <c r="G401" i="1" s="1"/>
  <c r="D400" i="1"/>
  <c r="C400" i="1"/>
  <c r="G400" i="1" s="1"/>
  <c r="H399" i="1"/>
  <c r="D399" i="1"/>
  <c r="C399" i="1"/>
  <c r="H398" i="1"/>
  <c r="D398" i="1"/>
  <c r="C398" i="1"/>
  <c r="G398" i="1" s="1"/>
  <c r="D397" i="1"/>
  <c r="C397" i="1"/>
  <c r="G397" i="1" s="1"/>
  <c r="D396" i="1"/>
  <c r="C396" i="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H384" i="1" s="1"/>
  <c r="C383" i="1"/>
  <c r="D382" i="1"/>
  <c r="C382" i="1"/>
  <c r="H382" i="1" s="1"/>
  <c r="D381" i="1"/>
  <c r="C381" i="1"/>
  <c r="D380" i="1"/>
  <c r="C380" i="1"/>
  <c r="H380" i="1" s="1"/>
  <c r="D379" i="1"/>
  <c r="C379" i="1"/>
  <c r="H379" i="1" s="1"/>
  <c r="D378" i="1"/>
  <c r="C378" i="1"/>
  <c r="H378" i="1" s="1"/>
  <c r="D377" i="1"/>
  <c r="C377" i="1"/>
  <c r="D376" i="1"/>
  <c r="C376" i="1"/>
  <c r="H376" i="1" s="1"/>
  <c r="D375" i="1"/>
  <c r="C375" i="1"/>
  <c r="H375" i="1" s="1"/>
  <c r="C374" i="1"/>
  <c r="H373" i="1"/>
  <c r="D373" i="1"/>
  <c r="C373" i="1"/>
  <c r="G373" i="1" s="1"/>
  <c r="H372" i="1"/>
  <c r="D372" i="1"/>
  <c r="C372" i="1"/>
  <c r="G372" i="1" s="1"/>
  <c r="H371" i="1"/>
  <c r="D371" i="1"/>
  <c r="C371" i="1"/>
  <c r="G371" i="1" s="1"/>
  <c r="H370" i="1"/>
  <c r="D370" i="1"/>
  <c r="C370" i="1"/>
  <c r="G370" i="1" s="1"/>
  <c r="H369" i="1"/>
  <c r="D369" i="1"/>
  <c r="C369" i="1"/>
  <c r="G369" i="1" s="1"/>
  <c r="C368"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G358" i="1"/>
  <c r="D358" i="1"/>
  <c r="C358" i="1"/>
  <c r="H357" i="1"/>
  <c r="G357" i="1"/>
  <c r="D357" i="1"/>
  <c r="C357" i="1"/>
  <c r="D354" i="1"/>
  <c r="C354" i="1"/>
  <c r="H354" i="1" s="1"/>
  <c r="D353" i="1"/>
  <c r="C353" i="1"/>
  <c r="H353" i="1" s="1"/>
  <c r="D352" i="1"/>
  <c r="C352" i="1"/>
  <c r="H352" i="1" s="1"/>
  <c r="D351" i="1"/>
  <c r="C351" i="1"/>
  <c r="H351" i="1" s="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C302" i="1"/>
  <c r="D301" i="1"/>
  <c r="C301" i="1"/>
  <c r="H301" i="1" s="1"/>
  <c r="D300" i="1"/>
  <c r="C300" i="1"/>
  <c r="D299" i="1"/>
  <c r="C299" i="1"/>
  <c r="H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D271" i="1"/>
  <c r="G271" i="1" s="1"/>
  <c r="C271"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C257" i="1"/>
  <c r="H257" i="1" s="1"/>
  <c r="D256" i="1"/>
  <c r="C256" i="1"/>
  <c r="H256" i="1" s="1"/>
  <c r="D255" i="1"/>
  <c r="C255" i="1"/>
  <c r="H255" i="1" s="1"/>
  <c r="D254" i="1"/>
  <c r="C254" i="1"/>
  <c r="C253" i="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C238" i="1"/>
  <c r="H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D216" i="1"/>
  <c r="C216" i="1"/>
  <c r="H216" i="1" s="1"/>
  <c r="D215" i="1"/>
  <c r="C215" i="1"/>
  <c r="H215" i="1" s="1"/>
  <c r="D214" i="1"/>
  <c r="C214" i="1"/>
  <c r="H214" i="1" s="1"/>
  <c r="D213" i="1"/>
  <c r="C213" i="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D196" i="1"/>
  <c r="C196" i="1"/>
  <c r="H196" i="1" s="1"/>
  <c r="D195" i="1"/>
  <c r="C195" i="1"/>
  <c r="D194" i="1"/>
  <c r="C194" i="1"/>
  <c r="H194" i="1" s="1"/>
  <c r="D193" i="1"/>
  <c r="C193" i="1"/>
  <c r="D192" i="1"/>
  <c r="C192" i="1"/>
  <c r="H192" i="1" s="1"/>
  <c r="D191" i="1"/>
  <c r="C191" i="1"/>
  <c r="C190" i="1"/>
  <c r="D189" i="1"/>
  <c r="C189" i="1"/>
  <c r="H189" i="1" s="1"/>
  <c r="D188" i="1"/>
  <c r="C188" i="1"/>
  <c r="H188" i="1" s="1"/>
  <c r="D187" i="1"/>
  <c r="C187" i="1"/>
  <c r="H187" i="1" s="1"/>
  <c r="D186" i="1"/>
  <c r="C186" i="1"/>
  <c r="H186" i="1" s="1"/>
  <c r="D185" i="1"/>
  <c r="C185" i="1"/>
  <c r="H185" i="1" s="1"/>
  <c r="D184" i="1"/>
  <c r="C184" i="1"/>
  <c r="H184" i="1" s="1"/>
  <c r="D183" i="1"/>
  <c r="C183" i="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H162" i="1" s="1"/>
  <c r="D161" i="1"/>
  <c r="C161" i="1"/>
  <c r="C160" i="1"/>
  <c r="H159" i="1"/>
  <c r="D159" i="1"/>
  <c r="C159" i="1"/>
  <c r="G159" i="1" s="1"/>
  <c r="D158" i="1"/>
  <c r="H158" i="1" s="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D150" i="1"/>
  <c r="H150" i="1" s="1"/>
  <c r="C150" i="1"/>
  <c r="D149" i="1"/>
  <c r="H147" i="1"/>
  <c r="G147" i="1"/>
  <c r="D147" i="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C136" i="1"/>
  <c r="H135" i="1"/>
  <c r="G135" i="1"/>
  <c r="D135" i="1"/>
  <c r="C135" i="1"/>
  <c r="H134" i="1"/>
  <c r="G134" i="1"/>
  <c r="D134" i="1"/>
  <c r="C134" i="1"/>
  <c r="H133" i="1"/>
  <c r="G133" i="1"/>
  <c r="D133" i="1"/>
  <c r="C133" i="1"/>
  <c r="D132" i="1"/>
  <c r="H132" i="1" s="1"/>
  <c r="C132" i="1"/>
  <c r="C131" i="1"/>
  <c r="D129" i="1"/>
  <c r="C129" i="1"/>
  <c r="H129" i="1" s="1"/>
  <c r="D128" i="1"/>
  <c r="C128" i="1"/>
  <c r="H128" i="1" s="1"/>
  <c r="D127" i="1"/>
  <c r="C127" i="1"/>
  <c r="H127" i="1" s="1"/>
  <c r="D126" i="1"/>
  <c r="C126" i="1"/>
  <c r="H126" i="1" s="1"/>
  <c r="D125" i="1"/>
  <c r="C125" i="1"/>
  <c r="H125" i="1" s="1"/>
  <c r="D124" i="1"/>
  <c r="C124" i="1"/>
  <c r="H124" i="1" s="1"/>
  <c r="D123" i="1"/>
  <c r="C123" i="1"/>
  <c r="H123" i="1" s="1"/>
  <c r="C122" i="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C87" i="1"/>
  <c r="G87" i="1" s="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C64" i="1"/>
  <c r="H63" i="1"/>
  <c r="G63" i="1"/>
  <c r="D63" i="1"/>
  <c r="C63" i="1"/>
  <c r="H62" i="1"/>
  <c r="G62" i="1"/>
  <c r="D62" i="1"/>
  <c r="C62" i="1"/>
  <c r="H61" i="1"/>
  <c r="G61" i="1"/>
  <c r="D61" i="1"/>
  <c r="C61" i="1"/>
  <c r="H60" i="1"/>
  <c r="G60" i="1"/>
  <c r="D60" i="1"/>
  <c r="C60" i="1"/>
  <c r="D59" i="1"/>
  <c r="H59" i="1" s="1"/>
  <c r="C59" i="1"/>
  <c r="H58" i="1"/>
  <c r="G58" i="1"/>
  <c r="D58" i="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C19" i="1"/>
  <c r="H19" i="1" s="1"/>
  <c r="H18" i="1"/>
  <c r="D18" i="1"/>
  <c r="C18" i="1"/>
  <c r="G18" i="1" s="1"/>
  <c r="H17" i="1"/>
  <c r="D17" i="1"/>
  <c r="C17" i="1"/>
  <c r="G17" i="1" s="1"/>
  <c r="H16" i="1"/>
  <c r="D16" i="1"/>
  <c r="C16" i="1"/>
  <c r="G16" i="1" s="1"/>
  <c r="H15" i="1"/>
  <c r="D15" i="1"/>
  <c r="C15" i="1"/>
  <c r="G15" i="1" s="1"/>
  <c r="H14" i="1"/>
  <c r="D14" i="1"/>
  <c r="C14" i="1"/>
  <c r="G14" i="1" s="1"/>
  <c r="H13" i="1"/>
  <c r="C13" i="1"/>
  <c r="G13" i="1" s="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1" i="1" l="1"/>
  <c r="G1685" i="1"/>
  <c r="C1681" i="1"/>
  <c r="H1681" i="1" s="1"/>
  <c r="G1686" i="1"/>
  <c r="H1684" i="1"/>
  <c r="G1683" i="1"/>
  <c r="G1613" i="1"/>
  <c r="G1611" i="1"/>
  <c r="G1606" i="1"/>
  <c r="H1604" i="1"/>
  <c r="D25" i="8"/>
  <c r="C1602" i="1" s="1"/>
  <c r="G1605" i="1"/>
  <c r="H1592" i="1"/>
  <c r="H1583" i="1"/>
  <c r="G1583" i="1"/>
  <c r="C1585" i="1"/>
  <c r="G1585" i="1" s="1"/>
  <c r="D1301" i="1"/>
  <c r="H1301" i="1" s="1"/>
  <c r="E335" i="9"/>
  <c r="B335" i="9" s="1"/>
  <c r="H1389" i="1"/>
  <c r="H1387" i="1"/>
  <c r="H1385" i="1"/>
  <c r="G1389" i="1"/>
  <c r="G1388" i="1"/>
  <c r="G1387" i="1"/>
  <c r="G1386" i="1"/>
  <c r="G1385" i="1"/>
  <c r="H717" i="1"/>
  <c r="H113" i="1"/>
  <c r="E106" i="4"/>
  <c r="D102" i="1" s="1"/>
  <c r="F112" i="4"/>
  <c r="E304" i="9"/>
  <c r="B304" i="9" s="1"/>
  <c r="H1055" i="1"/>
  <c r="G1041" i="1"/>
  <c r="H1041" i="1"/>
  <c r="H1045" i="1"/>
  <c r="G1082" i="1"/>
  <c r="G1291" i="1"/>
  <c r="E36" i="9"/>
  <c r="B36" i="9" s="1"/>
  <c r="E312" i="9"/>
  <c r="B312" i="9" s="1"/>
  <c r="G1396" i="1"/>
  <c r="G1395" i="1"/>
  <c r="H1339" i="1"/>
  <c r="G1057" i="1"/>
  <c r="H1057" i="1"/>
  <c r="E311" i="9"/>
  <c r="B311" i="9" s="1"/>
  <c r="E320" i="9"/>
  <c r="B320" i="9" s="1"/>
  <c r="E322" i="9"/>
  <c r="B322" i="9" s="1"/>
  <c r="E329" i="9"/>
  <c r="B329" i="9" s="1"/>
  <c r="G1390" i="1"/>
  <c r="G1384" i="1"/>
  <c r="G1370" i="1"/>
  <c r="G1368" i="1"/>
  <c r="G1347" i="1"/>
  <c r="G1342" i="1"/>
  <c r="G1341" i="1"/>
  <c r="G1340" i="1"/>
  <c r="G1312" i="1"/>
  <c r="G1311" i="1"/>
  <c r="G1306" i="1"/>
  <c r="G1301" i="1"/>
  <c r="G1302" i="1"/>
  <c r="E296" i="5"/>
  <c r="D1300" i="1" s="1"/>
  <c r="H1267" i="1"/>
  <c r="G1261" i="1"/>
  <c r="E255" i="5"/>
  <c r="D1259" i="1" s="1"/>
  <c r="E303" i="9"/>
  <c r="B303" i="9" s="1"/>
  <c r="D1260" i="1"/>
  <c r="G1256" i="1"/>
  <c r="G1258" i="1"/>
  <c r="E337" i="9"/>
  <c r="B337" i="9" s="1"/>
  <c r="E178" i="5"/>
  <c r="D1182" i="1" s="1"/>
  <c r="F181" i="5"/>
  <c r="H1087" i="1"/>
  <c r="G1087" i="1"/>
  <c r="D1076" i="1"/>
  <c r="H1050" i="1"/>
  <c r="G1040" i="1"/>
  <c r="H1040" i="1"/>
  <c r="H1034" i="1"/>
  <c r="H1024" i="1"/>
  <c r="F8" i="5"/>
  <c r="D423" i="1"/>
  <c r="H423" i="1" s="1"/>
  <c r="H302" i="1"/>
  <c r="G731" i="1"/>
  <c r="F236" i="9"/>
  <c r="B236" i="9" s="1"/>
  <c r="E296" i="9"/>
  <c r="B296" i="9" s="1"/>
  <c r="G648" i="1"/>
  <c r="G647" i="1"/>
  <c r="D649" i="1"/>
  <c r="G646" i="1"/>
  <c r="G645" i="1"/>
  <c r="G399" i="1"/>
  <c r="G396" i="1"/>
  <c r="F388" i="4"/>
  <c r="H383" i="1"/>
  <c r="H381" i="1"/>
  <c r="H377" i="1"/>
  <c r="G331" i="1"/>
  <c r="G332" i="1"/>
  <c r="H300" i="1"/>
  <c r="G421" i="1"/>
  <c r="G422" i="1"/>
  <c r="E648" i="4"/>
  <c r="D642" i="1" s="1"/>
  <c r="H270" i="1"/>
  <c r="H253" i="1"/>
  <c r="F257" i="4"/>
  <c r="H254" i="1"/>
  <c r="H213" i="1"/>
  <c r="H197" i="1"/>
  <c r="H195" i="1"/>
  <c r="H193" i="1"/>
  <c r="H190" i="1"/>
  <c r="H191" i="1"/>
  <c r="E54" i="9"/>
  <c r="B54" i="9" s="1"/>
  <c r="H183" i="1"/>
  <c r="E51" i="9"/>
  <c r="B51" i="9" s="1"/>
  <c r="H174" i="1"/>
  <c r="H172" i="1"/>
  <c r="H170" i="1"/>
  <c r="H168" i="1"/>
  <c r="H166" i="1"/>
  <c r="F170" i="4"/>
  <c r="H164" i="1"/>
  <c r="H161" i="1"/>
  <c r="F237" i="9"/>
  <c r="G150" i="1"/>
  <c r="E307" i="9"/>
  <c r="B307" i="9" s="1"/>
  <c r="E324" i="9"/>
  <c r="B324" i="9" s="1"/>
  <c r="E37" i="9"/>
  <c r="B37" i="9" s="1"/>
  <c r="E31" i="9"/>
  <c r="B31" i="9" s="1"/>
  <c r="H136" i="1"/>
  <c r="G136" i="1"/>
  <c r="G137" i="1"/>
  <c r="G146" i="1"/>
  <c r="G132" i="1"/>
  <c r="D122" i="1"/>
  <c r="H122" i="1"/>
  <c r="H108" i="1"/>
  <c r="H102" i="1"/>
  <c r="D79" i="1"/>
  <c r="G64" i="1"/>
  <c r="H64" i="1"/>
  <c r="G57" i="1"/>
  <c r="G59" i="1"/>
  <c r="E49" i="4"/>
  <c r="D45" i="1" s="1"/>
  <c r="H544" i="1"/>
  <c r="G544" i="1"/>
  <c r="G349" i="1"/>
  <c r="H1070" i="1"/>
  <c r="G1070" i="1"/>
  <c r="G1277" i="1"/>
  <c r="H1277" i="1"/>
  <c r="H1428" i="1"/>
  <c r="G1428" i="1"/>
  <c r="G1472" i="1"/>
  <c r="H1472" i="1"/>
  <c r="H1491" i="1"/>
  <c r="G1491" i="1"/>
  <c r="H1507" i="1"/>
  <c r="G1507" i="1"/>
  <c r="G1542" i="1"/>
  <c r="H1542" i="1"/>
  <c r="H1560" i="1"/>
  <c r="G1560" i="1"/>
  <c r="I1560" i="1" s="1"/>
  <c r="G1582" i="1"/>
  <c r="H1582" i="1"/>
  <c r="G1596" i="1"/>
  <c r="H1596" i="1"/>
  <c r="G1676" i="1"/>
  <c r="H1676" i="1"/>
  <c r="F557" i="4"/>
  <c r="C551" i="1"/>
  <c r="G39" i="1"/>
  <c r="G539" i="1"/>
  <c r="G543" i="1"/>
  <c r="H567" i="1"/>
  <c r="G567" i="1"/>
  <c r="H571" i="1"/>
  <c r="G571" i="1"/>
  <c r="G629" i="1"/>
  <c r="G1015" i="1"/>
  <c r="H1095" i="1"/>
  <c r="G1095" i="1"/>
  <c r="H1099" i="1"/>
  <c r="G1099" i="1"/>
  <c r="H1105" i="1"/>
  <c r="G1105" i="1"/>
  <c r="H1109" i="1"/>
  <c r="G1109" i="1"/>
  <c r="H1113" i="1"/>
  <c r="G1113" i="1"/>
  <c r="H1119" i="1"/>
  <c r="G1119" i="1"/>
  <c r="H1123" i="1"/>
  <c r="G1123" i="1"/>
  <c r="H1145" i="1"/>
  <c r="G1145" i="1"/>
  <c r="G1154" i="1"/>
  <c r="G1162" i="1"/>
  <c r="G1166" i="1"/>
  <c r="H1182" i="1"/>
  <c r="G1182" i="1"/>
  <c r="H1186" i="1"/>
  <c r="G1186" i="1"/>
  <c r="H1192" i="1"/>
  <c r="G1192" i="1"/>
  <c r="H1196" i="1"/>
  <c r="G1196" i="1"/>
  <c r="H1200" i="1"/>
  <c r="G1200" i="1"/>
  <c r="H1204" i="1"/>
  <c r="G1204" i="1"/>
  <c r="H1225" i="1"/>
  <c r="G1225" i="1"/>
  <c r="H1231" i="1"/>
  <c r="G1231" i="1"/>
  <c r="H1237" i="1"/>
  <c r="G1237" i="1"/>
  <c r="G1249" i="1"/>
  <c r="G1253" i="1"/>
  <c r="G1273" i="1"/>
  <c r="H1273" i="1"/>
  <c r="H1424" i="1"/>
  <c r="G1424" i="1"/>
  <c r="H1434" i="1"/>
  <c r="G1434" i="1"/>
  <c r="H1438" i="1"/>
  <c r="G1438" i="1"/>
  <c r="H1442" i="1"/>
  <c r="G1442" i="1"/>
  <c r="H1481" i="1"/>
  <c r="G1484" i="1"/>
  <c r="H1484" i="1"/>
  <c r="G1500" i="1"/>
  <c r="H1511" i="1"/>
  <c r="G1511" i="1"/>
  <c r="H1515" i="1"/>
  <c r="G1515" i="1"/>
  <c r="H1528" i="1"/>
  <c r="J1581" i="1"/>
  <c r="G1581" i="1"/>
  <c r="H1581" i="1"/>
  <c r="G1589" i="1"/>
  <c r="H1593" i="1"/>
  <c r="G1593" i="1"/>
  <c r="H1601" i="1"/>
  <c r="G1601" i="1"/>
  <c r="E479" i="4"/>
  <c r="D473" i="1" s="1"/>
  <c r="D474" i="1"/>
  <c r="F204" i="5"/>
  <c r="D203" i="5"/>
  <c r="C1208" i="1"/>
  <c r="F211" i="5"/>
  <c r="C1215" i="1"/>
  <c r="E141" i="6"/>
  <c r="I27" i="3"/>
  <c r="D1401" i="1"/>
  <c r="F122" i="6"/>
  <c r="C1518" i="1"/>
  <c r="F129" i="6"/>
  <c r="C1525" i="1"/>
  <c r="G19" i="1"/>
  <c r="G21" i="1"/>
  <c r="G23" i="1"/>
  <c r="G25" i="1"/>
  <c r="G28" i="1"/>
  <c r="G30" i="1"/>
  <c r="G32" i="1"/>
  <c r="G34" i="1"/>
  <c r="G36" i="1"/>
  <c r="G102" i="1"/>
  <c r="G104" i="1"/>
  <c r="G106" i="1"/>
  <c r="G108" i="1"/>
  <c r="G110" i="1"/>
  <c r="G112" i="1"/>
  <c r="G114" i="1"/>
  <c r="G116" i="1"/>
  <c r="G118" i="1"/>
  <c r="G120" i="1"/>
  <c r="G122" i="1"/>
  <c r="G124" i="1"/>
  <c r="G126" i="1"/>
  <c r="G128" i="1"/>
  <c r="G162" i="1"/>
  <c r="G164" i="1"/>
  <c r="G166" i="1"/>
  <c r="G168" i="1"/>
  <c r="G170" i="1"/>
  <c r="G172" i="1"/>
  <c r="G173" i="1"/>
  <c r="G174" i="1"/>
  <c r="G176" i="1"/>
  <c r="G178" i="1"/>
  <c r="G180" i="1"/>
  <c r="G182" i="1"/>
  <c r="G184" i="1"/>
  <c r="G186" i="1"/>
  <c r="G188" i="1"/>
  <c r="G190" i="1"/>
  <c r="G192" i="1"/>
  <c r="G194" i="1"/>
  <c r="G195" i="1"/>
  <c r="G196" i="1"/>
  <c r="G197" i="1"/>
  <c r="G199" i="1"/>
  <c r="G200" i="1"/>
  <c r="G201" i="1"/>
  <c r="G202" i="1"/>
  <c r="G203" i="1"/>
  <c r="G204" i="1"/>
  <c r="G205" i="1"/>
  <c r="G206" i="1"/>
  <c r="G207" i="1"/>
  <c r="G208" i="1"/>
  <c r="G209" i="1"/>
  <c r="G210" i="1"/>
  <c r="G211" i="1"/>
  <c r="G212" i="1"/>
  <c r="G213" i="1"/>
  <c r="G214" i="1"/>
  <c r="G215" i="1"/>
  <c r="G238" i="1"/>
  <c r="G240" i="1"/>
  <c r="G242" i="1"/>
  <c r="G245" i="1"/>
  <c r="G247" i="1"/>
  <c r="G249" i="1"/>
  <c r="G251" i="1"/>
  <c r="G253" i="1"/>
  <c r="G256" i="1"/>
  <c r="G298" i="1"/>
  <c r="G300" i="1"/>
  <c r="G302" i="1"/>
  <c r="G351" i="1"/>
  <c r="G354" i="1"/>
  <c r="G376" i="1"/>
  <c r="G379" i="1"/>
  <c r="G382" i="1"/>
  <c r="H389" i="1"/>
  <c r="H393" i="1"/>
  <c r="H408" i="1"/>
  <c r="H422" i="1"/>
  <c r="H425" i="1"/>
  <c r="H429" i="1"/>
  <c r="H437" i="1"/>
  <c r="H445" i="1"/>
  <c r="H457" i="1"/>
  <c r="H465" i="1"/>
  <c r="H469" i="1"/>
  <c r="G474" i="1"/>
  <c r="H475" i="1"/>
  <c r="H479" i="1"/>
  <c r="H482" i="1"/>
  <c r="H486" i="1"/>
  <c r="H494" i="1"/>
  <c r="H498" i="1"/>
  <c r="H502" i="1"/>
  <c r="H510" i="1"/>
  <c r="C516" i="1"/>
  <c r="H526" i="1"/>
  <c r="G542" i="1"/>
  <c r="G546" i="1"/>
  <c r="G550" i="1"/>
  <c r="H602" i="1"/>
  <c r="G602" i="1"/>
  <c r="G605" i="1"/>
  <c r="G609" i="1"/>
  <c r="G628" i="1"/>
  <c r="G632" i="1"/>
  <c r="G1014" i="1"/>
  <c r="H1069" i="1"/>
  <c r="G1069" i="1"/>
  <c r="H1071" i="1"/>
  <c r="G1071" i="1"/>
  <c r="H1073" i="1"/>
  <c r="G1073" i="1"/>
  <c r="G1153" i="1"/>
  <c r="G1157" i="1"/>
  <c r="G1161" i="1"/>
  <c r="G1165" i="1"/>
  <c r="G1169" i="1"/>
  <c r="G1244" i="1"/>
  <c r="G1248" i="1"/>
  <c r="G1252" i="1"/>
  <c r="H1266" i="1"/>
  <c r="G1269" i="1"/>
  <c r="H1269" i="1"/>
  <c r="G1417" i="1"/>
  <c r="H1420" i="1"/>
  <c r="G1420" i="1"/>
  <c r="H1477" i="1"/>
  <c r="G1480" i="1"/>
  <c r="H1480" i="1"/>
  <c r="G1488" i="1"/>
  <c r="G1496" i="1"/>
  <c r="H1499" i="1"/>
  <c r="G1499" i="1"/>
  <c r="G1527" i="1"/>
  <c r="H1527" i="1"/>
  <c r="J1542" i="1"/>
  <c r="G1546" i="1"/>
  <c r="H1546" i="1"/>
  <c r="J1560" i="1"/>
  <c r="H1562" i="1"/>
  <c r="G1562" i="1"/>
  <c r="H1580" i="1"/>
  <c r="G1580" i="1"/>
  <c r="I1580" i="1" s="1"/>
  <c r="G1636" i="1"/>
  <c r="H1636" i="1"/>
  <c r="G1644" i="1"/>
  <c r="H1644" i="1"/>
  <c r="F135" i="4"/>
  <c r="D134" i="4"/>
  <c r="F373" i="4"/>
  <c r="F379" i="4"/>
  <c r="D374" i="1"/>
  <c r="H374" i="1" s="1"/>
  <c r="H336" i="9"/>
  <c r="E177" i="5"/>
  <c r="G473" i="1"/>
  <c r="H1072" i="1"/>
  <c r="G1072" i="1"/>
  <c r="H1412" i="1"/>
  <c r="G1412" i="1"/>
  <c r="G1535" i="1"/>
  <c r="H1535" i="1"/>
  <c r="I1573" i="1"/>
  <c r="G1620" i="1"/>
  <c r="H1620" i="1"/>
  <c r="G1668" i="1"/>
  <c r="H1668" i="1"/>
  <c r="H401" i="1"/>
  <c r="H473" i="1"/>
  <c r="G535" i="1"/>
  <c r="G547" i="1"/>
  <c r="H569" i="1"/>
  <c r="G569" i="1"/>
  <c r="H573" i="1"/>
  <c r="G573" i="1"/>
  <c r="G606" i="1"/>
  <c r="G625" i="1"/>
  <c r="H1097" i="1"/>
  <c r="G1097" i="1"/>
  <c r="H1101" i="1"/>
  <c r="G1101" i="1"/>
  <c r="H1103" i="1"/>
  <c r="G1103" i="1"/>
  <c r="H1107" i="1"/>
  <c r="G1107" i="1"/>
  <c r="H1111" i="1"/>
  <c r="G1111" i="1"/>
  <c r="H1115" i="1"/>
  <c r="G1115" i="1"/>
  <c r="H1117" i="1"/>
  <c r="G1117" i="1"/>
  <c r="H1121" i="1"/>
  <c r="G1121" i="1"/>
  <c r="H1143" i="1"/>
  <c r="G1143" i="1"/>
  <c r="H1147" i="1"/>
  <c r="G1147" i="1"/>
  <c r="H1149" i="1"/>
  <c r="G1149" i="1"/>
  <c r="H1151" i="1"/>
  <c r="G1151" i="1"/>
  <c r="G1158" i="1"/>
  <c r="H1184" i="1"/>
  <c r="G1184" i="1"/>
  <c r="H1188" i="1"/>
  <c r="G1188" i="1"/>
  <c r="H1190" i="1"/>
  <c r="G1190" i="1"/>
  <c r="H1194" i="1"/>
  <c r="G1194" i="1"/>
  <c r="H1198" i="1"/>
  <c r="G1198" i="1"/>
  <c r="H1202" i="1"/>
  <c r="G1202" i="1"/>
  <c r="H1206" i="1"/>
  <c r="G1206" i="1"/>
  <c r="H1227" i="1"/>
  <c r="G1227" i="1"/>
  <c r="H1229" i="1"/>
  <c r="G1229" i="1"/>
  <c r="H1233" i="1"/>
  <c r="G1233" i="1"/>
  <c r="H1235" i="1"/>
  <c r="G1235" i="1"/>
  <c r="H1239" i="1"/>
  <c r="G1239" i="1"/>
  <c r="G1245" i="1"/>
  <c r="H1270" i="1"/>
  <c r="G1421" i="1"/>
  <c r="H1432" i="1"/>
  <c r="G1432" i="1"/>
  <c r="H1436" i="1"/>
  <c r="G1436" i="1"/>
  <c r="H1440" i="1"/>
  <c r="G1440" i="1"/>
  <c r="H1444" i="1"/>
  <c r="G1444" i="1"/>
  <c r="H1503" i="1"/>
  <c r="G1503" i="1"/>
  <c r="H1513" i="1"/>
  <c r="G1513" i="1"/>
  <c r="H1517" i="1"/>
  <c r="G1517" i="1"/>
  <c r="G1531" i="1"/>
  <c r="H1531" i="1"/>
  <c r="G1556" i="1"/>
  <c r="H1556" i="1"/>
  <c r="H1558" i="1"/>
  <c r="G1558" i="1"/>
  <c r="J1564" i="1"/>
  <c r="G1564" i="1"/>
  <c r="H1572" i="1"/>
  <c r="G1572" i="1"/>
  <c r="J1574" i="1"/>
  <c r="H1574" i="1"/>
  <c r="G1574" i="1"/>
  <c r="I1574" i="1" s="1"/>
  <c r="J1576" i="1"/>
  <c r="H1576" i="1"/>
  <c r="G1576" i="1"/>
  <c r="I1576" i="1" s="1"/>
  <c r="H1646" i="1"/>
  <c r="G1646" i="1"/>
  <c r="H1490" i="1"/>
  <c r="G1490" i="1"/>
  <c r="G20" i="1"/>
  <c r="G22" i="1"/>
  <c r="G24" i="1"/>
  <c r="G26" i="1"/>
  <c r="G27" i="1"/>
  <c r="G29" i="1"/>
  <c r="G31" i="1"/>
  <c r="G33" i="1"/>
  <c r="G35" i="1"/>
  <c r="G37" i="1"/>
  <c r="G38" i="1"/>
  <c r="G103" i="1"/>
  <c r="G105" i="1"/>
  <c r="G107" i="1"/>
  <c r="G109" i="1"/>
  <c r="G111" i="1"/>
  <c r="G113" i="1"/>
  <c r="G115" i="1"/>
  <c r="G117" i="1"/>
  <c r="G119" i="1"/>
  <c r="G123" i="1"/>
  <c r="G125" i="1"/>
  <c r="G127" i="1"/>
  <c r="G129" i="1"/>
  <c r="G161" i="1"/>
  <c r="G163" i="1"/>
  <c r="G165" i="1"/>
  <c r="G167" i="1"/>
  <c r="G169" i="1"/>
  <c r="G171" i="1"/>
  <c r="G175" i="1"/>
  <c r="G177" i="1"/>
  <c r="G179" i="1"/>
  <c r="G181" i="1"/>
  <c r="G183" i="1"/>
  <c r="G185" i="1"/>
  <c r="G187" i="1"/>
  <c r="G189" i="1"/>
  <c r="G191" i="1"/>
  <c r="G193" i="1"/>
  <c r="G216" i="1"/>
  <c r="G239" i="1"/>
  <c r="G241" i="1"/>
  <c r="G243" i="1"/>
  <c r="G244" i="1"/>
  <c r="G246" i="1"/>
  <c r="G248" i="1"/>
  <c r="G250" i="1"/>
  <c r="G252" i="1"/>
  <c r="G254" i="1"/>
  <c r="G255" i="1"/>
  <c r="G257" i="1"/>
  <c r="G299" i="1"/>
  <c r="G301" i="1"/>
  <c r="G352" i="1"/>
  <c r="G353" i="1"/>
  <c r="G375" i="1"/>
  <c r="G377" i="1"/>
  <c r="G378" i="1"/>
  <c r="G380" i="1"/>
  <c r="G381" i="1"/>
  <c r="G383" i="1"/>
  <c r="G384" i="1"/>
  <c r="H385" i="1"/>
  <c r="H397" i="1"/>
  <c r="H404" i="1"/>
  <c r="H414" i="1"/>
  <c r="H433" i="1"/>
  <c r="H441" i="1"/>
  <c r="H449" i="1"/>
  <c r="H453" i="1"/>
  <c r="H461" i="1"/>
  <c r="H490" i="1"/>
  <c r="H506" i="1"/>
  <c r="H514" i="1"/>
  <c r="H518" i="1"/>
  <c r="H522" i="1"/>
  <c r="G534" i="1"/>
  <c r="G538" i="1"/>
  <c r="H388" i="1"/>
  <c r="H392" i="1"/>
  <c r="H396" i="1"/>
  <c r="H400" i="1"/>
  <c r="H403" i="1"/>
  <c r="H407" i="1"/>
  <c r="H411" i="1"/>
  <c r="H421" i="1"/>
  <c r="H428" i="1"/>
  <c r="H432" i="1"/>
  <c r="H436" i="1"/>
  <c r="H440" i="1"/>
  <c r="H444" i="1"/>
  <c r="H448" i="1"/>
  <c r="H452" i="1"/>
  <c r="H456" i="1"/>
  <c r="H460" i="1"/>
  <c r="H464" i="1"/>
  <c r="H468" i="1"/>
  <c r="H472" i="1"/>
  <c r="H474" i="1"/>
  <c r="H478" i="1"/>
  <c r="H485" i="1"/>
  <c r="H489" i="1"/>
  <c r="H493" i="1"/>
  <c r="H497" i="1"/>
  <c r="H501" i="1"/>
  <c r="H505" i="1"/>
  <c r="H509" i="1"/>
  <c r="H513" i="1"/>
  <c r="H517" i="1"/>
  <c r="H521" i="1"/>
  <c r="H525" i="1"/>
  <c r="G533" i="1"/>
  <c r="G537" i="1"/>
  <c r="G541" i="1"/>
  <c r="G545" i="1"/>
  <c r="G549" i="1"/>
  <c r="H568" i="1"/>
  <c r="G568" i="1"/>
  <c r="H570" i="1"/>
  <c r="G570" i="1"/>
  <c r="H572" i="1"/>
  <c r="G572" i="1"/>
  <c r="H574" i="1"/>
  <c r="G574" i="1"/>
  <c r="G577" i="1"/>
  <c r="G604" i="1"/>
  <c r="G608" i="1"/>
  <c r="G627" i="1"/>
  <c r="G631" i="1"/>
  <c r="G101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42" i="1"/>
  <c r="G1142" i="1"/>
  <c r="H1144" i="1"/>
  <c r="G1144" i="1"/>
  <c r="H1146" i="1"/>
  <c r="G1146" i="1"/>
  <c r="H1148" i="1"/>
  <c r="G1148" i="1"/>
  <c r="H1150" i="1"/>
  <c r="G1150" i="1"/>
  <c r="G1156" i="1"/>
  <c r="G1160" i="1"/>
  <c r="G1164" i="1"/>
  <c r="G116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24" i="1"/>
  <c r="G1224" i="1"/>
  <c r="H1226" i="1"/>
  <c r="G1226" i="1"/>
  <c r="H1228" i="1"/>
  <c r="G1228" i="1"/>
  <c r="H1230" i="1"/>
  <c r="G1230" i="1"/>
  <c r="H1232" i="1"/>
  <c r="G1232" i="1"/>
  <c r="H1234" i="1"/>
  <c r="G1234" i="1"/>
  <c r="H1236" i="1"/>
  <c r="G1236" i="1"/>
  <c r="H1238" i="1"/>
  <c r="G1238" i="1"/>
  <c r="H1240" i="1"/>
  <c r="G1240" i="1"/>
  <c r="G1243" i="1"/>
  <c r="G1247" i="1"/>
  <c r="G1251" i="1"/>
  <c r="G1265" i="1"/>
  <c r="H1265" i="1"/>
  <c r="H1280" i="1"/>
  <c r="G1280" i="1"/>
  <c r="G1413" i="1"/>
  <c r="H1416" i="1"/>
  <c r="G1416" i="1"/>
  <c r="G1429" i="1"/>
  <c r="H1433" i="1"/>
  <c r="G1433" i="1"/>
  <c r="H1435" i="1"/>
  <c r="G1435" i="1"/>
  <c r="H1437" i="1"/>
  <c r="G1437" i="1"/>
  <c r="H1439" i="1"/>
  <c r="G1439" i="1"/>
  <c r="H1441" i="1"/>
  <c r="G1441" i="1"/>
  <c r="H1443" i="1"/>
  <c r="G1443" i="1"/>
  <c r="H1445" i="1"/>
  <c r="G1445" i="1"/>
  <c r="H1473" i="1"/>
  <c r="G1476" i="1"/>
  <c r="H1476" i="1"/>
  <c r="H1487" i="1"/>
  <c r="G1487" i="1"/>
  <c r="G1492" i="1"/>
  <c r="H1495" i="1"/>
  <c r="G1495" i="1"/>
  <c r="G1508" i="1"/>
  <c r="H1512" i="1"/>
  <c r="G1512" i="1"/>
  <c r="H1514" i="1"/>
  <c r="G1514" i="1"/>
  <c r="H1516" i="1"/>
  <c r="G1516" i="1"/>
  <c r="H1536" i="1"/>
  <c r="G1541" i="1"/>
  <c r="J1541" i="1"/>
  <c r="H1541" i="1"/>
  <c r="G1544" i="1"/>
  <c r="H1544" i="1"/>
  <c r="I1553" i="1"/>
  <c r="J1557" i="1"/>
  <c r="G1557" i="1"/>
  <c r="H1557" i="1"/>
  <c r="J1558" i="1"/>
  <c r="J1561" i="1"/>
  <c r="G1561" i="1"/>
  <c r="H1561" i="1"/>
  <c r="H1564" i="1"/>
  <c r="I1568" i="1"/>
  <c r="H1575" i="1"/>
  <c r="G1575" i="1"/>
  <c r="I1575" i="1" s="1"/>
  <c r="J1575" i="1"/>
  <c r="H1578" i="1"/>
  <c r="G1578" i="1"/>
  <c r="I1578" i="1" s="1"/>
  <c r="H1586" i="1"/>
  <c r="G1586" i="1"/>
  <c r="H1641" i="1"/>
  <c r="G1641" i="1"/>
  <c r="H1670" i="1"/>
  <c r="G1670" i="1"/>
  <c r="H1678" i="1"/>
  <c r="G1678" i="1"/>
  <c r="F126" i="4"/>
  <c r="D125" i="4"/>
  <c r="E134" i="4"/>
  <c r="D130" i="1" s="1"/>
  <c r="D131" i="1"/>
  <c r="E221" i="4"/>
  <c r="D217" i="1" s="1"/>
  <c r="D218" i="1"/>
  <c r="F225" i="4"/>
  <c r="D221" i="4"/>
  <c r="F346" i="4"/>
  <c r="D321" i="4"/>
  <c r="E354" i="4"/>
  <c r="D349" i="1" s="1"/>
  <c r="H349" i="1" s="1"/>
  <c r="D350" i="1"/>
  <c r="H350" i="1" s="1"/>
  <c r="F609" i="4"/>
  <c r="C603" i="1"/>
  <c r="D597" i="4"/>
  <c r="F616" i="4"/>
  <c r="C610" i="1"/>
  <c r="F13" i="5"/>
  <c r="E12" i="5"/>
  <c r="F12" i="5" s="1"/>
  <c r="D1018" i="1"/>
  <c r="F56" i="5"/>
  <c r="C1061" i="1"/>
  <c r="F63" i="5"/>
  <c r="C1068" i="1"/>
  <c r="F88" i="5"/>
  <c r="C1093" i="1"/>
  <c r="I1545" i="1"/>
  <c r="J1549" i="1"/>
  <c r="H1549" i="1"/>
  <c r="I1549" i="1" s="1"/>
  <c r="H1550" i="1"/>
  <c r="G1550" i="1"/>
  <c r="J1566" i="1"/>
  <c r="H1566" i="1"/>
  <c r="I1566" i="1" s="1"/>
  <c r="H1567" i="1"/>
  <c r="G1567" i="1"/>
  <c r="H1617" i="1"/>
  <c r="G1617" i="1"/>
  <c r="H1665" i="1"/>
  <c r="G1665" i="1"/>
  <c r="F194" i="4"/>
  <c r="E164" i="4"/>
  <c r="F203" i="4"/>
  <c r="D202" i="4"/>
  <c r="I1543" i="1"/>
  <c r="J1553" i="1"/>
  <c r="H1553" i="1"/>
  <c r="H1554" i="1"/>
  <c r="G1554" i="1"/>
  <c r="I1554" i="1" s="1"/>
  <c r="G1555" i="1"/>
  <c r="I1559" i="1"/>
  <c r="J1570" i="1"/>
  <c r="H1570" i="1"/>
  <c r="I1570" i="1" s="1"/>
  <c r="H1571" i="1"/>
  <c r="G1571" i="1"/>
  <c r="I1579" i="1"/>
  <c r="G1588" i="1"/>
  <c r="H1588" i="1"/>
  <c r="H1598" i="1"/>
  <c r="G1598" i="1"/>
  <c r="H1638" i="1"/>
  <c r="G1638" i="1"/>
  <c r="F263" i="4"/>
  <c r="D262" i="4"/>
  <c r="E536" i="4"/>
  <c r="F581" i="4"/>
  <c r="C575" i="1"/>
  <c r="F584" i="4"/>
  <c r="C578" i="1"/>
  <c r="F630" i="4"/>
  <c r="D629" i="4"/>
  <c r="C624" i="1"/>
  <c r="J1547" i="1"/>
  <c r="H1548" i="1"/>
  <c r="I1548" i="1" s="1"/>
  <c r="J1548" i="1"/>
  <c r="H1552" i="1"/>
  <c r="I1552" i="1" s="1"/>
  <c r="J1552" i="1"/>
  <c r="H1565" i="1"/>
  <c r="I1565" i="1" s="1"/>
  <c r="J1565" i="1"/>
  <c r="H1569" i="1"/>
  <c r="I1569" i="1" s="1"/>
  <c r="J1569" i="1"/>
  <c r="H1573" i="1"/>
  <c r="J1573" i="1"/>
  <c r="H1577" i="1"/>
  <c r="F106" i="4"/>
  <c r="F154" i="4"/>
  <c r="D153" i="4"/>
  <c r="E230" i="4"/>
  <c r="D226" i="1" s="1"/>
  <c r="D361" i="4"/>
  <c r="E373" i="4"/>
  <c r="F431" i="4"/>
  <c r="D430" i="4"/>
  <c r="F572" i="4"/>
  <c r="D571" i="4"/>
  <c r="C566" i="1"/>
  <c r="E584" i="4"/>
  <c r="D578" i="1" s="1"/>
  <c r="G156" i="9"/>
  <c r="E156" i="9" s="1"/>
  <c r="B156" i="9" s="1"/>
  <c r="F607" i="4"/>
  <c r="C601" i="1"/>
  <c r="C1017" i="1"/>
  <c r="F136" i="5"/>
  <c r="D135" i="5"/>
  <c r="C1141" i="1"/>
  <c r="F237" i="5"/>
  <c r="D219" i="5"/>
  <c r="C1241" i="1"/>
  <c r="F260" i="5"/>
  <c r="D255" i="5"/>
  <c r="C1264" i="1"/>
  <c r="D274" i="5"/>
  <c r="F277" i="5"/>
  <c r="C1281" i="1"/>
  <c r="E89" i="6"/>
  <c r="D1485" i="1" s="1"/>
  <c r="D6" i="7"/>
  <c r="C1540" i="1"/>
  <c r="D51" i="8"/>
  <c r="C1634" i="1"/>
  <c r="E7" i="4"/>
  <c r="D230" i="4"/>
  <c r="E647" i="4"/>
  <c r="D641" i="1" s="1"/>
  <c r="E430" i="4"/>
  <c r="F537" i="4"/>
  <c r="D536" i="4"/>
  <c r="C531" i="1"/>
  <c r="E571" i="4"/>
  <c r="D565" i="1" s="1"/>
  <c r="F621" i="4"/>
  <c r="C615" i="1"/>
  <c r="C641" i="1"/>
  <c r="F76" i="5"/>
  <c r="D70" i="5"/>
  <c r="C1081" i="1"/>
  <c r="D119" i="5"/>
  <c r="F120" i="5"/>
  <c r="C1125" i="1"/>
  <c r="H315" i="9"/>
  <c r="H316" i="9"/>
  <c r="E147" i="5"/>
  <c r="D1152" i="1" s="1"/>
  <c r="F165" i="5"/>
  <c r="C1170" i="1"/>
  <c r="F5" i="6"/>
  <c r="C1401" i="1"/>
  <c r="F10" i="6"/>
  <c r="C1406" i="1"/>
  <c r="F13" i="6"/>
  <c r="C1409" i="1"/>
  <c r="F50" i="6"/>
  <c r="C1446" i="1"/>
  <c r="F75" i="6"/>
  <c r="C1471" i="1"/>
  <c r="I34" i="3"/>
  <c r="D1555" i="1"/>
  <c r="H1555" i="1" s="1"/>
  <c r="F8" i="4"/>
  <c r="D7" i="4"/>
  <c r="F50" i="4"/>
  <c r="D49" i="4"/>
  <c r="F77" i="4"/>
  <c r="D82" i="4"/>
  <c r="E262" i="4"/>
  <c r="D258" i="1" s="1"/>
  <c r="F274" i="4"/>
  <c r="D273" i="4"/>
  <c r="D309" i="4"/>
  <c r="E321" i="4"/>
  <c r="D316" i="1" s="1"/>
  <c r="F426" i="4"/>
  <c r="G336" i="9"/>
  <c r="F178" i="5"/>
  <c r="F36" i="6"/>
  <c r="D35" i="6"/>
  <c r="F99" i="6"/>
  <c r="D89" i="6"/>
  <c r="F89" i="5"/>
  <c r="G314" i="9"/>
  <c r="E35" i="6"/>
  <c r="D114" i="6"/>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09" i="9"/>
  <c r="H308" i="9"/>
  <c r="E308" i="9" s="1"/>
  <c r="B308"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310" i="9"/>
  <c r="G301" i="9"/>
  <c r="E301" i="9" s="1"/>
  <c r="B301"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215" i="9"/>
  <c r="E215" i="9" s="1"/>
  <c r="B215" i="9" s="1"/>
  <c r="G213" i="9"/>
  <c r="E213" i="9" s="1"/>
  <c r="B213" i="9" s="1"/>
  <c r="G211" i="9"/>
  <c r="E211" i="9" s="1"/>
  <c r="B211" i="9" s="1"/>
  <c r="G209" i="9"/>
  <c r="E209" i="9" s="1"/>
  <c r="B209" i="9" s="1"/>
  <c r="L207" i="9"/>
  <c r="F207" i="9" s="1"/>
  <c r="H179" i="9"/>
  <c r="G178" i="9"/>
  <c r="E178" i="9" s="1"/>
  <c r="B178" i="9" s="1"/>
  <c r="G174" i="9"/>
  <c r="E174" i="9" s="1"/>
  <c r="B174" i="9" s="1"/>
  <c r="G179" i="9"/>
  <c r="G175" i="9"/>
  <c r="E175" i="9" s="1"/>
  <c r="B175" i="9" s="1"/>
  <c r="L228" i="9"/>
  <c r="F228" i="9" s="1"/>
  <c r="B228" i="9" s="1"/>
  <c r="G216" i="9"/>
  <c r="E216" i="9" s="1"/>
  <c r="B216" i="9" s="1"/>
  <c r="G214" i="9"/>
  <c r="E214" i="9" s="1"/>
  <c r="B214" i="9" s="1"/>
  <c r="G212" i="9"/>
  <c r="E212" i="9" s="1"/>
  <c r="B212" i="9" s="1"/>
  <c r="G210" i="9"/>
  <c r="E210" i="9" s="1"/>
  <c r="B210" i="9" s="1"/>
  <c r="G208" i="9"/>
  <c r="E208" i="9" s="1"/>
  <c r="B208" i="9" s="1"/>
  <c r="G180" i="9"/>
  <c r="E180" i="9" s="1"/>
  <c r="B180" i="9" s="1"/>
  <c r="G176" i="9"/>
  <c r="E176" i="9" s="1"/>
  <c r="B176" i="9" s="1"/>
  <c r="D648" i="4"/>
  <c r="D7" i="5"/>
  <c r="E70" i="5"/>
  <c r="H314" i="9"/>
  <c r="E88" i="5"/>
  <c r="D1093" i="1" s="1"/>
  <c r="G315" i="9"/>
  <c r="G316" i="9"/>
  <c r="E316" i="9" s="1"/>
  <c r="B316" i="9" s="1"/>
  <c r="D147" i="5"/>
  <c r="F171" i="5"/>
  <c r="B100" i="9"/>
  <c r="B107" i="9"/>
  <c r="B59" i="9"/>
  <c r="B67" i="9"/>
  <c r="B75" i="9"/>
  <c r="B83" i="9"/>
  <c r="B91" i="9"/>
  <c r="B99" i="9"/>
  <c r="I10" i="9"/>
  <c r="G177" i="9"/>
  <c r="E177" i="9" s="1"/>
  <c r="B177" i="9" s="1"/>
  <c r="G309" i="9"/>
  <c r="B120" i="9"/>
  <c r="B124" i="9"/>
  <c r="B128" i="9"/>
  <c r="B132" i="9"/>
  <c r="B136" i="9"/>
  <c r="B140" i="9"/>
  <c r="B144" i="9"/>
  <c r="B148" i="9"/>
  <c r="B152" i="9"/>
  <c r="B159" i="9"/>
  <c r="B163" i="9"/>
  <c r="B167" i="9"/>
  <c r="B171" i="9"/>
  <c r="B251" i="9"/>
  <c r="F252" i="9"/>
  <c r="B252" i="9" s="1"/>
  <c r="B283" i="9"/>
  <c r="F284" i="9"/>
  <c r="B284" i="9" s="1"/>
  <c r="E103" i="9"/>
  <c r="B103" i="9" s="1"/>
  <c r="E111" i="9"/>
  <c r="B111" i="9" s="1"/>
  <c r="E158" i="9"/>
  <c r="B158" i="9" s="1"/>
  <c r="E162" i="9"/>
  <c r="B162" i="9" s="1"/>
  <c r="E166" i="9"/>
  <c r="B166" i="9" s="1"/>
  <c r="E170" i="9"/>
  <c r="B170" i="9" s="1"/>
  <c r="B243" i="9"/>
  <c r="F244" i="9"/>
  <c r="B244" i="9" s="1"/>
  <c r="B275" i="9"/>
  <c r="F276" i="9"/>
  <c r="B276" i="9" s="1"/>
  <c r="B230" i="9"/>
  <c r="F239" i="9"/>
  <c r="B239" i="9" s="1"/>
  <c r="F247" i="9"/>
  <c r="B247" i="9" s="1"/>
  <c r="F255" i="9"/>
  <c r="B255" i="9" s="1"/>
  <c r="F263" i="9"/>
  <c r="B263" i="9" s="1"/>
  <c r="F271" i="9"/>
  <c r="B271" i="9" s="1"/>
  <c r="F279" i="9"/>
  <c r="B279" i="9" s="1"/>
  <c r="F287" i="9"/>
  <c r="B287" i="9" s="1"/>
  <c r="E317" i="9"/>
  <c r="B317" i="9" s="1"/>
  <c r="E325" i="9"/>
  <c r="B325" i="9" s="1"/>
  <c r="B234" i="9"/>
  <c r="B237" i="9"/>
  <c r="B238" i="9"/>
  <c r="B241" i="9"/>
  <c r="B242" i="9"/>
  <c r="B245" i="9"/>
  <c r="B246" i="9"/>
  <c r="B249" i="9"/>
  <c r="B250" i="9"/>
  <c r="B253" i="9"/>
  <c r="B254" i="9"/>
  <c r="B257" i="9"/>
  <c r="B258" i="9"/>
  <c r="B262" i="9"/>
  <c r="B266" i="9"/>
  <c r="B270" i="9"/>
  <c r="B273" i="9"/>
  <c r="B274" i="9"/>
  <c r="B277" i="9"/>
  <c r="B278" i="9"/>
  <c r="B281" i="9"/>
  <c r="B282" i="9"/>
  <c r="B285" i="9"/>
  <c r="B286" i="9"/>
  <c r="B290" i="9"/>
  <c r="B294" i="9"/>
  <c r="I1541" i="1" l="1"/>
  <c r="G1681" i="1"/>
  <c r="D44" i="8"/>
  <c r="C1621" i="1" s="1"/>
  <c r="G1602" i="1"/>
  <c r="H1602" i="1"/>
  <c r="H1585" i="1"/>
  <c r="E251" i="5"/>
  <c r="D1255" i="1" s="1"/>
  <c r="G423" i="1"/>
  <c r="H1300" i="1"/>
  <c r="G1300" i="1"/>
  <c r="I25" i="3"/>
  <c r="H1260" i="1"/>
  <c r="G1260" i="1"/>
  <c r="E336" i="9"/>
  <c r="B336" i="9" s="1"/>
  <c r="G1076" i="1"/>
  <c r="H1076" i="1"/>
  <c r="H649" i="1"/>
  <c r="G649" i="1"/>
  <c r="F647" i="4"/>
  <c r="H79" i="1"/>
  <c r="G79" i="1"/>
  <c r="E69" i="5"/>
  <c r="D1075" i="1"/>
  <c r="D308" i="4"/>
  <c r="F309" i="4"/>
  <c r="C304" i="1"/>
  <c r="D6" i="4"/>
  <c r="F7" i="4"/>
  <c r="C3" i="1"/>
  <c r="G1471" i="1"/>
  <c r="H1471" i="1"/>
  <c r="H1409" i="1"/>
  <c r="G1409" i="1"/>
  <c r="H1401" i="1"/>
  <c r="G1401" i="1"/>
  <c r="H1170" i="1"/>
  <c r="G1170" i="1"/>
  <c r="G1081" i="1"/>
  <c r="H1081" i="1"/>
  <c r="H531" i="1"/>
  <c r="G531" i="1"/>
  <c r="D45" i="8"/>
  <c r="C1628" i="1"/>
  <c r="G1281" i="1"/>
  <c r="H1281" i="1"/>
  <c r="D251" i="5"/>
  <c r="C1259" i="1"/>
  <c r="F255" i="5"/>
  <c r="D160" i="1"/>
  <c r="E152" i="4"/>
  <c r="H1093" i="1"/>
  <c r="G1093" i="1"/>
  <c r="G1061" i="1"/>
  <c r="H1061" i="1"/>
  <c r="F321" i="4"/>
  <c r="C316" i="1"/>
  <c r="H218" i="1"/>
  <c r="G218" i="1"/>
  <c r="F134" i="4"/>
  <c r="C130" i="1"/>
  <c r="G338" i="9"/>
  <c r="E338" i="9" s="1"/>
  <c r="B338" i="9" s="1"/>
  <c r="C1207" i="1"/>
  <c r="F203" i="5"/>
  <c r="E315" i="9"/>
  <c r="B315" i="9" s="1"/>
  <c r="C1012" i="1"/>
  <c r="H22" i="3"/>
  <c r="C1510" i="1"/>
  <c r="F114" i="6"/>
  <c r="H30" i="3"/>
  <c r="G344" i="9"/>
  <c r="E344" i="9" s="1"/>
  <c r="B344" i="9" s="1"/>
  <c r="I39" i="3"/>
  <c r="C1431" i="1"/>
  <c r="H28" i="3"/>
  <c r="F35" i="6"/>
  <c r="F273" i="4"/>
  <c r="C269" i="1"/>
  <c r="D69" i="5"/>
  <c r="D6" i="5" s="1"/>
  <c r="C1075" i="1"/>
  <c r="F70" i="5"/>
  <c r="F536" i="4"/>
  <c r="D535" i="4"/>
  <c r="C530" i="1"/>
  <c r="G1540" i="1"/>
  <c r="H1540" i="1"/>
  <c r="H1141" i="1"/>
  <c r="G1141" i="1"/>
  <c r="H578" i="1"/>
  <c r="G578" i="1"/>
  <c r="H610" i="1"/>
  <c r="G610" i="1"/>
  <c r="G516" i="1"/>
  <c r="H516" i="1"/>
  <c r="G374" i="1"/>
  <c r="H551" i="1"/>
  <c r="G551" i="1"/>
  <c r="I1542" i="1"/>
  <c r="E310" i="9"/>
  <c r="B310" i="9" s="1"/>
  <c r="I28" i="3"/>
  <c r="D1431" i="1"/>
  <c r="F49" i="4"/>
  <c r="C45" i="1"/>
  <c r="E6" i="4"/>
  <c r="D3" i="1"/>
  <c r="F135" i="5"/>
  <c r="C1140" i="1"/>
  <c r="H24" i="9"/>
  <c r="G24" i="9"/>
  <c r="D152" i="4"/>
  <c r="F153" i="4"/>
  <c r="C149" i="1"/>
  <c r="F202" i="4"/>
  <c r="C198" i="1"/>
  <c r="H1018" i="1"/>
  <c r="G1018" i="1"/>
  <c r="F221" i="4"/>
  <c r="C217" i="1"/>
  <c r="I1561" i="1"/>
  <c r="I1557" i="1"/>
  <c r="G350" i="1"/>
  <c r="I24" i="3"/>
  <c r="E176" i="5"/>
  <c r="D1180" i="1" s="1"/>
  <c r="D1181" i="1"/>
  <c r="G1525" i="1"/>
  <c r="H1525" i="1"/>
  <c r="I1581" i="1"/>
  <c r="F82" i="4"/>
  <c r="C78" i="1"/>
  <c r="F361" i="4"/>
  <c r="D360" i="4"/>
  <c r="C356" i="1"/>
  <c r="H603" i="1"/>
  <c r="G603" i="1"/>
  <c r="F125" i="4"/>
  <c r="C121" i="1"/>
  <c r="H1518" i="1"/>
  <c r="G1518" i="1"/>
  <c r="I31" i="3"/>
  <c r="D1537" i="1"/>
  <c r="G1125" i="1"/>
  <c r="H1125" i="1"/>
  <c r="G615" i="1"/>
  <c r="H615" i="1"/>
  <c r="F230" i="4"/>
  <c r="C226" i="1"/>
  <c r="F430" i="4"/>
  <c r="C424" i="1"/>
  <c r="E535" i="4"/>
  <c r="D530" i="1"/>
  <c r="I1564" i="1"/>
  <c r="G1215" i="1"/>
  <c r="H1215" i="1"/>
  <c r="E309" i="9"/>
  <c r="B309" i="9" s="1"/>
  <c r="F648" i="4"/>
  <c r="C642" i="1"/>
  <c r="E179" i="9"/>
  <c r="B179" i="9" s="1"/>
  <c r="G343" i="9"/>
  <c r="E343" i="9" s="1"/>
  <c r="G1446" i="1"/>
  <c r="H1446" i="1"/>
  <c r="G1406" i="1"/>
  <c r="H1406" i="1"/>
  <c r="D141" i="6"/>
  <c r="C1539" i="1"/>
  <c r="D5" i="7"/>
  <c r="F274" i="5"/>
  <c r="C1278" i="1"/>
  <c r="H1241" i="1"/>
  <c r="G1241" i="1"/>
  <c r="H601" i="1"/>
  <c r="G601" i="1"/>
  <c r="H566" i="1"/>
  <c r="G566" i="1"/>
  <c r="H624" i="1"/>
  <c r="G624" i="1"/>
  <c r="F262" i="4"/>
  <c r="C258" i="1"/>
  <c r="F164" i="4"/>
  <c r="H1068" i="1"/>
  <c r="G1068" i="1"/>
  <c r="H131" i="1"/>
  <c r="G131" i="1"/>
  <c r="I1544" i="1"/>
  <c r="H19" i="9"/>
  <c r="E19" i="9" s="1"/>
  <c r="B19" i="9" s="1"/>
  <c r="C1152" i="1"/>
  <c r="F147" i="5"/>
  <c r="B207" i="9"/>
  <c r="E314" i="9"/>
  <c r="B314" i="9" s="1"/>
  <c r="C1485" i="1"/>
  <c r="F89" i="6"/>
  <c r="D177" i="5"/>
  <c r="G348" i="9"/>
  <c r="E348" i="9" s="1"/>
  <c r="F119" i="5"/>
  <c r="C1124" i="1"/>
  <c r="H641" i="1"/>
  <c r="G641" i="1"/>
  <c r="E639" i="4"/>
  <c r="D633" i="1" s="1"/>
  <c r="D424" i="1"/>
  <c r="G1634" i="1"/>
  <c r="H1634" i="1"/>
  <c r="H1264" i="1"/>
  <c r="G1264" i="1"/>
  <c r="G339" i="9"/>
  <c r="E339" i="9" s="1"/>
  <c r="B339" i="9" s="1"/>
  <c r="C1223" i="1"/>
  <c r="F219" i="5"/>
  <c r="F571" i="4"/>
  <c r="C565" i="1"/>
  <c r="D368" i="1"/>
  <c r="E360" i="4"/>
  <c r="F629" i="4"/>
  <c r="C623" i="1"/>
  <c r="H575" i="1"/>
  <c r="G575" i="1"/>
  <c r="I1567" i="1"/>
  <c r="I1550" i="1"/>
  <c r="E7" i="5"/>
  <c r="F7" i="5" s="1"/>
  <c r="D1017" i="1"/>
  <c r="G1017" i="1" s="1"/>
  <c r="F597" i="4"/>
  <c r="C591" i="1"/>
  <c r="I1558" i="1"/>
  <c r="E308" i="4"/>
  <c r="I1562" i="1"/>
  <c r="I1546" i="1"/>
  <c r="H1208" i="1"/>
  <c r="G1208" i="1"/>
  <c r="K1481" i="9" l="1"/>
  <c r="E417" i="4"/>
  <c r="D412" i="1" s="1"/>
  <c r="D303" i="1"/>
  <c r="E418" i="4"/>
  <c r="D413" i="1" s="1"/>
  <c r="D355" i="1"/>
  <c r="H1485" i="1"/>
  <c r="G1485" i="1"/>
  <c r="H1152" i="1"/>
  <c r="G1152" i="1"/>
  <c r="H258" i="1"/>
  <c r="G258" i="1"/>
  <c r="H121" i="1"/>
  <c r="G121" i="1"/>
  <c r="G149" i="1"/>
  <c r="H149" i="1"/>
  <c r="I17" i="3"/>
  <c r="E422" i="4"/>
  <c r="D2" i="1"/>
  <c r="H530" i="1"/>
  <c r="G530" i="1"/>
  <c r="H1621" i="1"/>
  <c r="G1621" i="1"/>
  <c r="H11" i="3"/>
  <c r="C1011" i="1"/>
  <c r="H1207" i="1"/>
  <c r="G1207" i="1"/>
  <c r="E299" i="4"/>
  <c r="E300" i="4" s="1"/>
  <c r="D296" i="1" s="1"/>
  <c r="I18" i="3"/>
  <c r="D148" i="1"/>
  <c r="H3" i="1"/>
  <c r="G3" i="1"/>
  <c r="E347" i="9"/>
  <c r="B348" i="9"/>
  <c r="H642" i="1"/>
  <c r="G642" i="1"/>
  <c r="G424" i="1"/>
  <c r="H424" i="1"/>
  <c r="D418" i="4"/>
  <c r="F360" i="4"/>
  <c r="C355" i="1"/>
  <c r="D640" i="4"/>
  <c r="F535" i="4"/>
  <c r="C529" i="1"/>
  <c r="H1510" i="1"/>
  <c r="G1510" i="1"/>
  <c r="G1259" i="1"/>
  <c r="H1259" i="1"/>
  <c r="G1628" i="1"/>
  <c r="H1628" i="1"/>
  <c r="D176" i="5"/>
  <c r="F177" i="5"/>
  <c r="C1181" i="1"/>
  <c r="H24" i="3"/>
  <c r="H1278" i="1"/>
  <c r="G1278" i="1"/>
  <c r="F141" i="6"/>
  <c r="H31" i="3"/>
  <c r="C1537" i="1"/>
  <c r="D639" i="4"/>
  <c r="H217" i="1"/>
  <c r="G217" i="1"/>
  <c r="H269" i="1"/>
  <c r="G269" i="1"/>
  <c r="H1431" i="1"/>
  <c r="G1431" i="1"/>
  <c r="G130" i="1"/>
  <c r="H130" i="1"/>
  <c r="G316" i="1"/>
  <c r="H316" i="1"/>
  <c r="H1017" i="1"/>
  <c r="H25" i="3"/>
  <c r="C1255" i="1"/>
  <c r="F251" i="5"/>
  <c r="I40" i="3"/>
  <c r="C1622" i="1"/>
  <c r="D300" i="4"/>
  <c r="D422" i="4"/>
  <c r="H17" i="3"/>
  <c r="C2" i="1"/>
  <c r="F6" i="4"/>
  <c r="G346" i="9"/>
  <c r="E346" i="9" s="1"/>
  <c r="C1538" i="1"/>
  <c r="H33" i="3"/>
  <c r="E640" i="4"/>
  <c r="D634" i="1" s="1"/>
  <c r="D529" i="1"/>
  <c r="G226" i="1"/>
  <c r="H226" i="1"/>
  <c r="H356" i="1"/>
  <c r="G356" i="1"/>
  <c r="H1075" i="1"/>
  <c r="G1075" i="1"/>
  <c r="E6" i="5"/>
  <c r="I22" i="3"/>
  <c r="D1012" i="1"/>
  <c r="G1012" i="1" s="1"/>
  <c r="H368" i="1"/>
  <c r="G368" i="1"/>
  <c r="H1223" i="1"/>
  <c r="G1223" i="1"/>
  <c r="G1539" i="1"/>
  <c r="H1539" i="1"/>
  <c r="G1140" i="1"/>
  <c r="H1140" i="1"/>
  <c r="H45" i="1"/>
  <c r="G45" i="1"/>
  <c r="F69" i="5"/>
  <c r="C1074" i="1"/>
  <c r="H23" i="3"/>
  <c r="H160" i="1"/>
  <c r="G160" i="1"/>
  <c r="D417" i="4"/>
  <c r="F308" i="4"/>
  <c r="C303" i="1"/>
  <c r="G591" i="1"/>
  <c r="H591" i="1"/>
  <c r="H623" i="1"/>
  <c r="G623" i="1"/>
  <c r="G565" i="1"/>
  <c r="H565" i="1"/>
  <c r="H198" i="1"/>
  <c r="G198" i="1"/>
  <c r="D299" i="4"/>
  <c r="H18" i="3"/>
  <c r="F152" i="4"/>
  <c r="C148" i="1"/>
  <c r="H1124" i="1"/>
  <c r="G1124" i="1"/>
  <c r="E342" i="9"/>
  <c r="B343" i="9"/>
  <c r="G78" i="1"/>
  <c r="H78" i="1"/>
  <c r="E24" i="9"/>
  <c r="H9" i="3"/>
  <c r="G304" i="1"/>
  <c r="H304" i="1"/>
  <c r="I23" i="3"/>
  <c r="D1074" i="1"/>
  <c r="H1012" i="1" l="1"/>
  <c r="G148" i="1"/>
  <c r="H148" i="1"/>
  <c r="B24" i="9"/>
  <c r="H2" i="1"/>
  <c r="G2" i="1"/>
  <c r="K3" i="9"/>
  <c r="I9" i="3"/>
  <c r="C412" i="1"/>
  <c r="F417" i="4"/>
  <c r="G529" i="1"/>
  <c r="H529" i="1"/>
  <c r="H303" i="1"/>
  <c r="G303" i="1"/>
  <c r="H299" i="9"/>
  <c r="D1011" i="1"/>
  <c r="F300" i="4"/>
  <c r="C296" i="1"/>
  <c r="C634" i="1"/>
  <c r="F640" i="4"/>
  <c r="G306" i="9"/>
  <c r="E306" i="9" s="1"/>
  <c r="B306" i="9" s="1"/>
  <c r="G1255" i="1"/>
  <c r="H1255" i="1"/>
  <c r="H1181" i="1"/>
  <c r="G1181" i="1"/>
  <c r="H355" i="1"/>
  <c r="G355" i="1"/>
  <c r="F6" i="5"/>
  <c r="N3" i="9"/>
  <c r="I11" i="3"/>
  <c r="H1074" i="1"/>
  <c r="G1074" i="1"/>
  <c r="H1538" i="1"/>
  <c r="G1538" i="1"/>
  <c r="H1622" i="1"/>
  <c r="G1622" i="1"/>
  <c r="F639" i="4"/>
  <c r="C633" i="1"/>
  <c r="E423" i="4"/>
  <c r="E301" i="4"/>
  <c r="D297" i="1" s="1"/>
  <c r="D295" i="1"/>
  <c r="D423" i="4"/>
  <c r="F299" i="4"/>
  <c r="C295" i="1"/>
  <c r="D301" i="4"/>
  <c r="B346" i="9"/>
  <c r="E345" i="9"/>
  <c r="I10" i="3" s="1"/>
  <c r="F422" i="4"/>
  <c r="D643" i="4"/>
  <c r="C417" i="1"/>
  <c r="H1537" i="1"/>
  <c r="G1537" i="1"/>
  <c r="C1180" i="1"/>
  <c r="F176" i="5"/>
  <c r="F418" i="4"/>
  <c r="C413" i="1"/>
  <c r="G299" i="9"/>
  <c r="E424" i="4"/>
  <c r="D419" i="1" s="1"/>
  <c r="D417" i="1"/>
  <c r="E643" i="4"/>
  <c r="H8" i="3" l="1"/>
  <c r="M3" i="9" s="1"/>
  <c r="G1011" i="1"/>
  <c r="H1011" i="1"/>
  <c r="G633" i="1"/>
  <c r="H633" i="1"/>
  <c r="G634" i="1"/>
  <c r="H634" i="1"/>
  <c r="D637" i="1"/>
  <c r="G412" i="1"/>
  <c r="H412" i="1"/>
  <c r="G417" i="1"/>
  <c r="H417" i="1"/>
  <c r="E299" i="9"/>
  <c r="G1180" i="1"/>
  <c r="H1180" i="1"/>
  <c r="F643" i="4"/>
  <c r="C637" i="1"/>
  <c r="D644" i="4"/>
  <c r="F423" i="4"/>
  <c r="D425" i="4"/>
  <c r="C418" i="1"/>
  <c r="G20" i="9"/>
  <c r="G296" i="1"/>
  <c r="H296" i="1"/>
  <c r="G413" i="1"/>
  <c r="H413" i="1"/>
  <c r="F301" i="4"/>
  <c r="C297" i="1"/>
  <c r="D424" i="4"/>
  <c r="G295" i="1"/>
  <c r="H295" i="1"/>
  <c r="E644" i="4"/>
  <c r="E645" i="4" s="1"/>
  <c r="E425" i="4"/>
  <c r="D420" i="1" s="1"/>
  <c r="D418" i="1"/>
  <c r="H20" i="9"/>
  <c r="E20" i="9" l="1"/>
  <c r="B20" i="9" s="1"/>
  <c r="D646" i="4"/>
  <c r="C638" i="1"/>
  <c r="F644" i="4"/>
  <c r="D639" i="1"/>
  <c r="F424" i="4"/>
  <c r="C419" i="1"/>
  <c r="G418" i="1"/>
  <c r="H418" i="1"/>
  <c r="H637" i="1"/>
  <c r="G637" i="1"/>
  <c r="E646" i="4"/>
  <c r="D638" i="1"/>
  <c r="H297" i="1"/>
  <c r="G297" i="1"/>
  <c r="F425" i="4"/>
  <c r="C420" i="1"/>
  <c r="D645" i="4"/>
  <c r="B299" i="9"/>
  <c r="H334" i="9"/>
  <c r="G334" i="9"/>
  <c r="E334" i="9" l="1"/>
  <c r="B334" i="9" s="1"/>
  <c r="D649" i="4"/>
  <c r="F645" i="4"/>
  <c r="C639" i="1"/>
  <c r="G419" i="1"/>
  <c r="H419" i="1"/>
  <c r="G420" i="1"/>
  <c r="H420" i="1"/>
  <c r="H638" i="1"/>
  <c r="G638" i="1"/>
  <c r="E650" i="4"/>
  <c r="D640" i="1"/>
  <c r="F646" i="4"/>
  <c r="C640" i="1"/>
  <c r="D650" i="4"/>
  <c r="E649" i="4"/>
  <c r="E298" i="9" l="1"/>
  <c r="I8" i="3" s="1"/>
  <c r="I19" i="3"/>
  <c r="D643" i="1"/>
  <c r="F650" i="4"/>
  <c r="H20" i="3"/>
  <c r="C644" i="1"/>
  <c r="I20" i="3"/>
  <c r="D644" i="1"/>
  <c r="G639" i="1"/>
  <c r="H639" i="1"/>
  <c r="G640" i="1"/>
  <c r="H640" i="1"/>
  <c r="F649" i="4"/>
  <c r="C643" i="1"/>
  <c r="H19" i="3"/>
  <c r="G297" i="9"/>
  <c r="E297" i="9" s="1"/>
  <c r="B297" i="9" s="1"/>
  <c r="G643" i="1" l="1"/>
  <c r="H643" i="1"/>
  <c r="H7" i="3"/>
  <c r="G644" i="1"/>
  <c r="H644" i="1"/>
  <c r="J3" i="9" l="1"/>
  <c r="G295" i="9" l="1"/>
  <c r="H295" i="9"/>
  <c r="H18" i="9"/>
  <c r="G18" i="9"/>
  <c r="L293" i="9"/>
  <c r="F293" i="9" s="1"/>
  <c r="J10" i="9"/>
  <c r="K5" i="9"/>
  <c r="I5" i="9"/>
  <c r="J9" i="9"/>
  <c r="G17" i="9"/>
  <c r="K7" i="9"/>
  <c r="H15" i="9"/>
  <c r="G21" i="9"/>
  <c r="L15" i="9"/>
  <c r="I8" i="9"/>
  <c r="J12" i="9"/>
  <c r="K9" i="9"/>
  <c r="I6" i="9"/>
  <c r="K10" i="9"/>
  <c r="K8" i="9"/>
  <c r="I9" i="9"/>
  <c r="J5" i="9"/>
  <c r="G16" i="9"/>
  <c r="I12" i="9"/>
  <c r="H17" i="9"/>
  <c r="J6" i="9"/>
  <c r="K6" i="9"/>
  <c r="I17" i="9"/>
  <c r="J13" i="9"/>
  <c r="G22" i="9"/>
  <c r="M16" i="9"/>
  <c r="J11" i="9"/>
  <c r="H22" i="9"/>
  <c r="H21" i="9"/>
  <c r="J17" i="9"/>
  <c r="M15" i="9"/>
  <c r="L16" i="9"/>
  <c r="K13" i="9"/>
  <c r="I7" i="9"/>
  <c r="J7" i="9"/>
  <c r="K11" i="9"/>
  <c r="H16" i="9"/>
  <c r="I11" i="9"/>
  <c r="I13" i="9"/>
  <c r="J8" i="9"/>
  <c r="K12" i="9"/>
  <c r="G15" i="9"/>
  <c r="E9" i="9" l="1"/>
  <c r="B9" i="9" s="1"/>
  <c r="E12" i="9"/>
  <c r="B12" i="9" s="1"/>
  <c r="E5" i="9"/>
  <c r="B5" i="9" s="1"/>
  <c r="E18" i="9"/>
  <c r="B18" i="9" s="1"/>
  <c r="E13" i="9"/>
  <c r="B13" i="9" s="1"/>
  <c r="E22" i="9"/>
  <c r="B22" i="9" s="1"/>
  <c r="F16" i="9"/>
  <c r="E15" i="9"/>
  <c r="E11" i="9"/>
  <c r="B11" i="9" s="1"/>
  <c r="E7" i="9"/>
  <c r="B7" i="9" s="1"/>
  <c r="E16" i="9"/>
  <c r="B16" i="9" s="1"/>
  <c r="E8" i="9"/>
  <c r="B8" i="9" s="1"/>
  <c r="E6" i="9"/>
  <c r="B6" i="9" s="1"/>
  <c r="F15" i="9"/>
  <c r="E17" i="9"/>
  <c r="B17" i="9" s="1"/>
  <c r="E10" i="9"/>
  <c r="B10" i="9" s="1"/>
  <c r="E21" i="9"/>
  <c r="B21" i="9" s="1"/>
  <c r="B293" i="9"/>
  <c r="F23" i="9"/>
  <c r="E295" i="9"/>
  <c r="F14" i="9" l="1"/>
  <c r="F3" i="9" s="1"/>
  <c r="B295" i="9"/>
  <c r="E23" i="9"/>
  <c r="I7" i="3" s="1"/>
  <c r="E14" i="9"/>
  <c r="I13" i="3" s="1"/>
  <c r="B15" i="9"/>
  <c r="E4" i="9"/>
  <c r="E3" i="9" l="1"/>
</calcChain>
</file>

<file path=xl/sharedStrings.xml><?xml version="1.0" encoding="utf-8"?>
<sst xmlns="http://schemas.openxmlformats.org/spreadsheetml/2006/main" count="4733" uniqueCount="3656">
  <si>
    <t>Obveznik:</t>
  </si>
  <si>
    <t>23243 - J. U. PARK PRIRODE BIOKOVO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</si>
  <si>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</si>
  <si>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</si>
  <si>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</si>
  <si>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</si>
  <si>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</si>
  <si>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</si>
  <si>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</si>
  <si>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</si>
  <si>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</si>
  <si>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</si>
  <si>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</si>
  <si>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</si>
  <si>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</si>
  <si>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</si>
  <si>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</si>
  <si>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</si>
  <si>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</si>
  <si>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</si>
  <si>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</si>
  <si>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</si>
  <si>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</si>
  <si>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</si>
  <si>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</si>
  <si>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</si>
  <si>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</si>
  <si>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</si>
  <si>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</si>
  <si>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</si>
  <si>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</si>
  <si>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</si>
  <si>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</si>
  <si>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</si>
  <si>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</si>
  <si>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</si>
  <si>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</si>
  <si>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</si>
  <si>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</si>
  <si>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</si>
  <si>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</si>
  <si>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</si>
  <si>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</si>
  <si>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</si>
  <si>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</si>
  <si>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</si>
  <si>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</si>
  <si>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</si>
  <si>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</si>
  <si>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</si>
  <si>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</si>
  <si>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</si>
  <si>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</si>
  <si>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</si>
  <si>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</si>
  <si>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</si>
  <si>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</si>
  <si>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</si>
  <si>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</si>
  <si>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</si>
  <si>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</si>
  <si>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</si>
  <si>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</si>
  <si>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</si>
  <si>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</si>
  <si>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</si>
  <si>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</si>
  <si>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</si>
  <si>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</si>
  <si>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</si>
  <si>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</si>
  <si>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</si>
  <si>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</si>
  <si>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</si>
  <si>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</si>
  <si>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</si>
  <si>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</si>
  <si>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</si>
  <si>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</si>
  <si>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</si>
  <si>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</si>
  <si>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</si>
  <si>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</si>
  <si>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</si>
  <si>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</si>
  <si>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</si>
  <si>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</si>
  <si>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</si>
  <si>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</si>
  <si>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</si>
  <si>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</si>
  <si>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</si>
  <si>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</si>
  <si>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</si>
  <si>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</si>
  <si>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</si>
  <si>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</si>
  <si>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</si>
  <si>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</si>
  <si>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</si>
  <si>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</si>
  <si>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</si>
  <si>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</si>
  <si>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</si>
  <si>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</si>
  <si>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</si>
  <si>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</si>
  <si>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</si>
  <si>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</si>
  <si>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</si>
  <si>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</si>
  <si>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</si>
  <si>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</si>
  <si>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</si>
  <si>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</si>
  <si>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</si>
  <si>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</si>
  <si>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</si>
  <si>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</si>
  <si>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</si>
  <si>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</si>
  <si>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</si>
  <si>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</si>
  <si>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</si>
  <si>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</si>
  <si>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</si>
  <si>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</si>
  <si>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</si>
  <si>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</si>
  <si>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</si>
  <si>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</si>
  <si>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</si>
  <si>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</si>
  <si>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</si>
  <si>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</si>
  <si>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</si>
  <si>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</si>
  <si>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</si>
  <si>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</si>
  <si>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</si>
  <si>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</si>
  <si>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</si>
  <si>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</si>
  <si>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</si>
  <si>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</si>
  <si>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</si>
  <si>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</si>
  <si>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</si>
  <si>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</si>
  <si>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</si>
  <si>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</si>
  <si>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</si>
  <si>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</si>
  <si>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</si>
  <si>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</si>
  <si>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</si>
  <si>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</si>
  <si>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</si>
  <si>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</si>
  <si>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</si>
  <si>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</si>
  <si>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</si>
  <si>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</si>
  <si>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</si>
  <si>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</si>
  <si>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</si>
  <si>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</si>
  <si>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</si>
  <si>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</si>
  <si>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</si>
  <si>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</si>
  <si>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</si>
  <si>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</si>
  <si>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</si>
  <si>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</si>
  <si>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</si>
  <si>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</si>
  <si>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</si>
  <si>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</si>
  <si>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</si>
  <si>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</si>
  <si>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</si>
  <si>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</si>
  <si>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</si>
  <si>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</si>
  <si>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</si>
  <si>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</si>
  <si>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</si>
  <si>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</si>
  <si>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</si>
  <si>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</si>
  <si>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</si>
  <si>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</si>
  <si>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</si>
  <si>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</si>
  <si>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</si>
  <si>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</si>
  <si>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</si>
  <si>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</si>
  <si>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</si>
  <si>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</si>
  <si>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</si>
  <si>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</si>
  <si>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</si>
  <si>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</si>
  <si>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</si>
  <si>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</si>
  <si>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</si>
  <si>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</si>
  <si>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</si>
  <si>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</si>
  <si>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</si>
  <si>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</si>
  <si>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</si>
  <si>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</si>
  <si>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</si>
  <si>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</si>
  <si>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</si>
  <si>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</si>
  <si>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</si>
  <si>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</si>
  <si>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</si>
  <si>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</si>
  <si>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</si>
  <si>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</si>
  <si>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</si>
  <si>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</si>
  <si>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</si>
  <si>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</si>
  <si>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</si>
  <si>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</si>
  <si>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</si>
  <si>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</si>
  <si>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</si>
  <si>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</si>
  <si>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</si>
  <si>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</si>
  <si>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</si>
  <si>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</si>
  <si>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</si>
  <si>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</si>
  <si>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</si>
  <si>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</si>
  <si>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</si>
  <si>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</si>
  <si>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</si>
  <si>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</si>
  <si>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</si>
  <si>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</si>
  <si>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</si>
  <si>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</si>
  <si>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</si>
  <si>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</si>
  <si>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</si>
  <si>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</si>
  <si>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</si>
  <si>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</si>
  <si>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</si>
  <si>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</si>
  <si>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</si>
  <si>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</si>
  <si>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</si>
  <si>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</si>
  <si>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</si>
  <si>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</si>
  <si>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</si>
  <si>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</si>
  <si>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</si>
  <si>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</si>
  <si>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</si>
  <si>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</si>
  <si>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</si>
  <si>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</si>
  <si>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</si>
  <si>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</si>
  <si>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</si>
  <si>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</si>
  <si>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</si>
  <si>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</si>
  <si>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</si>
  <si>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</si>
  <si>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</si>
  <si>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</si>
  <si>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</si>
  <si>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</si>
  <si>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</si>
  <si>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</si>
  <si>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</si>
  <si>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</si>
  <si>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</si>
  <si>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</si>
  <si>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</si>
  <si>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</si>
  <si>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</si>
  <si>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</si>
  <si>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</si>
  <si>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</si>
  <si>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</si>
  <si>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</si>
  <si>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</si>
  <si>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</si>
  <si>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</si>
  <si>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</si>
  <si>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</si>
  <si>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</si>
  <si>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</si>
  <si>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</si>
  <si>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</si>
  <si>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</si>
  <si>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</si>
  <si>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</si>
  <si>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</si>
  <si>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</si>
  <si>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</si>
  <si>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</si>
  <si>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</si>
  <si>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</si>
  <si>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</si>
  <si>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</si>
  <si>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</si>
  <si>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</si>
  <si>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</si>
  <si>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</si>
  <si>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</si>
  <si>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</si>
  <si>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</si>
  <si>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</si>
  <si>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</si>
  <si>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</si>
  <si>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</si>
  <si>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</si>
  <si>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</si>
  <si>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</si>
  <si>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</si>
  <si>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</si>
  <si>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</si>
  <si>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</si>
  <si>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</si>
  <si>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</si>
  <si>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</si>
  <si>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</si>
  <si>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</si>
  <si>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</si>
  <si>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</si>
  <si>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</si>
  <si>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</si>
  <si>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</si>
  <si>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</si>
  <si>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</si>
  <si>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</si>
  <si>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</si>
  <si>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</si>
  <si>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</si>
  <si>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</si>
  <si>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</si>
  <si>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</si>
  <si>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</si>
  <si>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</si>
  <si>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</si>
  <si>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</si>
  <si>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</si>
  <si>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</si>
  <si>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</si>
  <si>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</si>
  <si>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</si>
  <si>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</si>
  <si>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</si>
  <si>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</si>
  <si>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</si>
  <si>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</si>
  <si>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</si>
  <si>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</si>
  <si>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</si>
  <si>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</si>
  <si>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</si>
  <si>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</si>
  <si>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</si>
  <si>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</si>
  <si>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</si>
  <si>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</si>
  <si>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</si>
  <si>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</si>
  <si>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</si>
  <si>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</si>
  <si>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</si>
  <si>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</si>
  <si>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</si>
  <si>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</si>
  <si>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</si>
  <si>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</si>
  <si>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</si>
  <si>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</si>
  <si>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</si>
  <si>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</si>
  <si>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</si>
  <si>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</si>
  <si>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</si>
  <si>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</si>
  <si>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</si>
  <si>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</si>
  <si>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</si>
  <si>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</si>
  <si>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</si>
  <si>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</si>
  <si>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</si>
  <si>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</si>
  <si>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</si>
  <si>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</si>
  <si>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</si>
  <si>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</si>
  <si>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</si>
  <si>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</si>
  <si>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</si>
  <si>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</si>
  <si>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</si>
  <si>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</si>
  <si>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</si>
  <si>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</si>
  <si>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</si>
  <si>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</si>
  <si>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</si>
  <si>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</si>
  <si>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</si>
  <si>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</si>
  <si>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</si>
  <si>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</si>
  <si>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</si>
  <si>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</si>
  <si>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</si>
  <si>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</si>
  <si>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</si>
  <si>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</si>
  <si>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</si>
  <si>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</si>
  <si>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</si>
  <si>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</si>
  <si>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</si>
  <si>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</si>
  <si>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</si>
  <si>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</si>
  <si>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</si>
  <si>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</si>
  <si>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</si>
  <si>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</si>
  <si>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</si>
  <si>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</si>
  <si>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</si>
  <si>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</si>
  <si>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</si>
  <si>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</si>
  <si>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</si>
  <si>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</si>
  <si>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</si>
  <si>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</si>
  <si>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</si>
  <si>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</si>
  <si>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</si>
  <si>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</si>
  <si>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</si>
  <si>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</si>
  <si>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</si>
  <si>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</si>
  <si>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</si>
  <si>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</si>
  <si>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</si>
  <si>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</si>
  <si>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</si>
  <si>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</si>
  <si>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</si>
  <si>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</si>
  <si>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</si>
  <si>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</si>
  <si>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</si>
  <si>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</si>
  <si>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</si>
  <si>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</si>
  <si>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</si>
  <si>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</si>
  <si>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</si>
  <si>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</si>
  <si>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</si>
  <si>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</si>
  <si>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</si>
  <si>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</si>
  <si>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</si>
  <si>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</si>
  <si>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</si>
  <si>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</si>
  <si>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</si>
  <si>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</si>
  <si>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</si>
  <si>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</si>
  <si>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</si>
  <si>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</si>
  <si>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</si>
  <si>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</si>
  <si>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</si>
  <si>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</si>
  <si>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</si>
  <si>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</si>
  <si>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</si>
  <si>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</si>
  <si>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</si>
  <si>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</si>
  <si>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</si>
  <si>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</si>
  <si>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</si>
  <si>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</si>
  <si>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</si>
  <si>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</si>
  <si>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</si>
  <si>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</si>
  <si>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</si>
  <si>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</si>
  <si>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</si>
  <si>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</si>
  <si>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</si>
  <si>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</si>
  <si>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</si>
  <si>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</si>
  <si>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</si>
  <si>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</si>
  <si>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</si>
  <si>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</si>
  <si>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</si>
  <si>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</si>
  <si>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</si>
  <si>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</si>
  <si>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</si>
  <si>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</si>
  <si>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</si>
  <si>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</si>
  <si>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</si>
  <si>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</si>
  <si>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</si>
  <si>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</si>
  <si>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</si>
  <si>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</si>
  <si>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</si>
  <si>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</si>
  <si>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</si>
  <si>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</si>
  <si>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</si>
  <si>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</si>
  <si>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</si>
  <si>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</si>
  <si>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</si>
  <si>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</si>
  <si>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</si>
  <si>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</si>
  <si>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</si>
  <si>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</si>
  <si>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</si>
  <si>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</si>
  <si>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</si>
  <si>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</si>
  <si>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</si>
  <si>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</si>
  <si>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</si>
  <si>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</si>
  <si>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</si>
  <si>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</si>
  <si>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</si>
  <si>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</si>
  <si>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</si>
  <si>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</si>
  <si>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</si>
  <si>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</si>
  <si>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</si>
  <si>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</si>
  <si>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</si>
  <si>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</si>
  <si>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</si>
  <si>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</si>
  <si>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</si>
  <si>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</si>
  <si>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</si>
  <si>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</si>
  <si>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</si>
  <si>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</si>
  <si>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</si>
  <si>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</si>
  <si>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</si>
  <si>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</si>
  <si>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</si>
  <si>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</si>
  <si>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</si>
  <si>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</si>
  <si>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</si>
  <si>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</si>
  <si>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</si>
  <si>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</si>
  <si>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</si>
  <si>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</si>
  <si>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</si>
  <si>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</si>
  <si>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</si>
  <si>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</si>
  <si>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</si>
  <si>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</si>
  <si>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</si>
  <si>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</si>
  <si>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</si>
  <si>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</si>
  <si>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</si>
  <si>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</si>
  <si>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</si>
  <si>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</si>
  <si>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</si>
  <si>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</si>
  <si>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</si>
  <si>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</si>
  <si>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</si>
  <si>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</si>
  <si>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</si>
  <si>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</si>
  <si>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</si>
  <si>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</si>
  <si>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</si>
  <si>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</si>
  <si>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</si>
  <si>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</si>
  <si>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</si>
  <si>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</si>
  <si>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</si>
  <si>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</si>
  <si>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</si>
  <si>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</si>
  <si>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</si>
  <si>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</si>
  <si>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</si>
  <si>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</si>
  <si>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</si>
  <si>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</si>
  <si>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</si>
  <si>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</si>
  <si>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</si>
  <si>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</si>
  <si>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</si>
  <si>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</si>
  <si>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</si>
  <si>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</si>
  <si>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</si>
  <si>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</si>
  <si>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</si>
  <si>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</si>
  <si>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</si>
  <si>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</si>
  <si>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</si>
  <si>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</si>
  <si>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</si>
  <si>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</si>
  <si>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</si>
  <si>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</si>
  <si>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</si>
  <si>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</si>
  <si>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</si>
  <si>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</si>
  <si>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</si>
  <si>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</si>
  <si>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</si>
  <si>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</si>
  <si>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</si>
  <si>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</si>
  <si>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</si>
  <si>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</si>
  <si>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</si>
  <si>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</si>
  <si>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</si>
  <si>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</si>
  <si>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</si>
  <si>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</si>
  <si>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</si>
  <si>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</si>
  <si>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</si>
  <si>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</si>
  <si>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</si>
  <si>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</si>
  <si>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</si>
  <si>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</si>
  <si>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</si>
  <si>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</si>
  <si>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</si>
  <si>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</si>
  <si>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</si>
  <si>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</si>
  <si>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</si>
  <si>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</si>
  <si>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</si>
  <si>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</si>
  <si>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</si>
  <si>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</si>
  <si>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</si>
  <si>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</si>
  <si>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</si>
  <si>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</si>
  <si>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</si>
  <si>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</si>
  <si>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</si>
  <si>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</si>
  <si>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</si>
  <si>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</si>
  <si>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</si>
  <si>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</si>
  <si>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</si>
  <si>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</si>
  <si>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</si>
  <si>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</si>
  <si>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</si>
  <si>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</si>
  <si>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</si>
  <si>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</si>
  <si>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</si>
  <si>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</si>
  <si>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</si>
  <si>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</si>
  <si>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</si>
  <si>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</si>
  <si>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</si>
  <si>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</si>
  <si>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</si>
  <si>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</si>
  <si>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</si>
  <si>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</si>
  <si>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</si>
  <si>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</si>
  <si>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</si>
  <si>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</si>
  <si>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</si>
  <si>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</si>
  <si>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</si>
  <si>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</si>
  <si>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</si>
  <si>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</si>
  <si>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</si>
  <si>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</si>
  <si>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</si>
  <si>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</si>
  <si>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</si>
  <si>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</si>
  <si>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</si>
  <si>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</si>
  <si>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</si>
  <si>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</si>
  <si>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</si>
  <si>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</si>
  <si>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</si>
  <si>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</si>
  <si>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</si>
  <si>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</si>
  <si>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</si>
  <si>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</si>
  <si>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</si>
  <si>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</si>
  <si>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</si>
  <si>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</si>
  <si>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</si>
  <si>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</si>
  <si>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</si>
  <si>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</si>
  <si>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</si>
  <si>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</si>
  <si>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</si>
  <si>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</si>
  <si>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</si>
  <si>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</si>
  <si>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</si>
  <si>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</si>
  <si>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</si>
  <si>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</si>
  <si>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</si>
  <si>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</si>
  <si>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</si>
  <si>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</si>
  <si>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</si>
  <si>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</si>
  <si>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</si>
  <si>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</si>
  <si>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</si>
  <si>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</si>
  <si>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</si>
  <si>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</si>
  <si>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</si>
  <si>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</si>
  <si>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</si>
  <si>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</si>
  <si>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</si>
  <si>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</si>
  <si>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</si>
  <si>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</si>
  <si>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</si>
  <si>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</si>
  <si>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</si>
  <si>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</si>
  <si>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</si>
  <si>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</si>
  <si>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</si>
  <si>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</si>
  <si>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</si>
  <si>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</si>
  <si>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</si>
  <si>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</si>
  <si>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</si>
  <si>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</si>
  <si>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</si>
  <si>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</si>
  <si>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</si>
  <si>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</si>
  <si>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</si>
  <si>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</si>
  <si>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</si>
  <si>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</si>
  <si>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</si>
  <si>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</si>
  <si>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</si>
  <si>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</si>
  <si>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</si>
  <si>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</si>
  <si>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</si>
  <si>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</si>
  <si>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</si>
  <si>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</si>
  <si>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</si>
  <si>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</si>
  <si>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</si>
  <si>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</si>
  <si>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</si>
  <si>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</si>
  <si>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</si>
  <si>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</si>
  <si>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</si>
  <si>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</si>
  <si>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</si>
  <si>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</si>
  <si>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</si>
  <si>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</si>
  <si>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</si>
  <si>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</si>
  <si>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</si>
  <si>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</si>
  <si>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</si>
  <si>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</si>
  <si>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</si>
  <si>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</si>
  <si>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</si>
  <si>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</si>
  <si>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</si>
  <si>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</si>
  <si>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</si>
  <si>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</si>
  <si>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</si>
  <si>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</si>
  <si>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</si>
  <si>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</si>
  <si>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</si>
  <si>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</si>
  <si>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</si>
  <si>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</si>
  <si>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</si>
  <si>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</si>
  <si>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</si>
  <si>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</si>
  <si>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</si>
  <si>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</si>
  <si>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</si>
  <si>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</si>
  <si>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</si>
  <si>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</si>
  <si>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</si>
  <si>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</si>
  <si>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</si>
  <si>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</si>
  <si>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</si>
  <si>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</si>
  <si>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</si>
  <si>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</si>
  <si>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</si>
  <si>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</si>
  <si>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</si>
  <si>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</si>
  <si>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</si>
  <si>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</si>
  <si>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</si>
  <si>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</si>
  <si>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</si>
  <si>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</si>
  <si>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</si>
  <si>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</si>
  <si>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</si>
  <si>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</si>
  <si>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</si>
  <si>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</si>
  <si>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</si>
  <si>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</si>
  <si>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</si>
  <si>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</si>
  <si>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</si>
  <si>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</si>
  <si>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</si>
  <si>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</si>
  <si>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</si>
  <si>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</si>
  <si>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</si>
  <si>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</si>
  <si>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</si>
  <si>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</si>
  <si>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</si>
  <si>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</si>
  <si>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</si>
  <si>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</si>
  <si>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</si>
  <si>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</si>
  <si>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</si>
  <si>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</si>
  <si>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</si>
  <si>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</si>
  <si>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</si>
  <si>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</si>
  <si>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</si>
  <si>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</si>
  <si>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</si>
  <si>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</si>
  <si>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</si>
  <si>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</si>
  <si>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</si>
  <si>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</si>
  <si>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</si>
  <si>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</si>
  <si>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</si>
  <si>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</si>
  <si>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</si>
  <si>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</si>
  <si>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</si>
  <si>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</si>
  <si>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</si>
  <si>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</si>
  <si>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</si>
  <si>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</si>
  <si>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</si>
  <si>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</si>
  <si>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</si>
  <si>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</si>
  <si>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</si>
  <si>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</si>
  <si>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</si>
  <si>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</si>
  <si>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</si>
  <si>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</si>
  <si>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</si>
  <si>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</si>
  <si>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</si>
  <si>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</si>
  <si>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</si>
  <si>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</si>
  <si>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</si>
  <si>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</si>
  <si>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</si>
  <si>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</si>
  <si>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</si>
  <si>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</si>
  <si>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</si>
  <si>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</si>
  <si>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</si>
  <si>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</si>
  <si>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</si>
  <si>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</si>
  <si>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</si>
  <si>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</si>
  <si>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</si>
  <si>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</si>
  <si>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</si>
  <si>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</si>
  <si>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</si>
  <si>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</si>
  <si>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</si>
  <si>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</si>
  <si>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</si>
  <si>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</si>
  <si>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</si>
  <si>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</si>
  <si>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</si>
  <si>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</si>
  <si>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</si>
  <si>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</si>
  <si>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</si>
  <si>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</si>
  <si>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</si>
  <si>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</si>
  <si>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</si>
  <si>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</si>
  <si>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</si>
  <si>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</si>
  <si>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</si>
  <si>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</si>
  <si>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</si>
  <si>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</si>
  <si>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</si>
  <si>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</si>
  <si>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</si>
  <si>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</si>
  <si>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</si>
  <si>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</si>
  <si>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</si>
  <si>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</si>
  <si>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</si>
  <si>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</si>
  <si>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</si>
  <si>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</si>
  <si>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</si>
  <si>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</si>
  <si>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</si>
  <si>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</si>
  <si>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</si>
  <si>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</si>
  <si>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</si>
  <si>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</si>
  <si>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</si>
  <si>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</si>
  <si>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</si>
  <si>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</si>
  <si>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</si>
  <si>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</si>
  <si>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</si>
  <si>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</si>
  <si>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</si>
  <si>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</si>
  <si>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</si>
  <si>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</si>
  <si>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</si>
  <si>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</si>
  <si>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</si>
  <si>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</si>
  <si>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</si>
  <si>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</si>
  <si>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</si>
  <si>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</si>
  <si>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</si>
  <si>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</si>
  <si>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</si>
  <si>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</si>
  <si>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</si>
  <si>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</si>
  <si>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</si>
  <si>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</si>
  <si>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</si>
  <si>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</si>
  <si>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</si>
  <si>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</si>
  <si>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</si>
  <si>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</si>
  <si>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</si>
  <si>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</si>
  <si>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</si>
  <si>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</si>
  <si>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</si>
  <si>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</si>
  <si>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</si>
  <si>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</si>
  <si>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</si>
  <si>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</si>
  <si>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</si>
  <si>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</si>
  <si>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</si>
  <si>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</si>
  <si>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</si>
  <si>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</si>
  <si>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</si>
  <si>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</si>
  <si>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</si>
  <si>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</si>
  <si>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</si>
  <si>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</si>
  <si>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</si>
  <si>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</si>
  <si>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</si>
  <si>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</si>
  <si>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</si>
  <si>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</si>
  <si>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</si>
  <si>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</si>
  <si>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</si>
  <si>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</si>
  <si>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</si>
  <si>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</si>
  <si>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</si>
  <si>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</si>
  <si>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</si>
  <si>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</si>
  <si>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</si>
  <si>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</si>
  <si>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</si>
  <si>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</si>
  <si>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</si>
  <si>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</si>
  <si>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</si>
  <si>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</si>
  <si>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</si>
  <si>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</si>
  <si>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</si>
  <si>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</si>
  <si>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</si>
  <si>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</si>
  <si>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</si>
  <si>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</si>
  <si>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</si>
  <si>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</si>
  <si>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</si>
  <si>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</si>
  <si>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</si>
  <si>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</si>
  <si>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</si>
  <si>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</si>
  <si>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</si>
  <si>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</si>
  <si>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</si>
  <si>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</si>
  <si>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</si>
  <si>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</si>
  <si>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</si>
  <si>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</si>
  <si>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</si>
  <si>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</si>
  <si>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</si>
  <si>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</si>
  <si>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</si>
  <si>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</si>
  <si>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</si>
  <si>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</si>
  <si>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</si>
  <si>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</si>
  <si>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</si>
  <si>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</si>
  <si>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</si>
  <si>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</si>
  <si>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</si>
  <si>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</si>
  <si>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</si>
  <si>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</si>
  <si>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</si>
  <si>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</si>
  <si>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</si>
  <si>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</si>
  <si>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</si>
  <si>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</si>
  <si>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</si>
  <si>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</si>
  <si>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</si>
  <si>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</si>
  <si>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</si>
  <si>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</si>
  <si>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</si>
  <si>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</si>
  <si>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</si>
  <si>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</si>
  <si>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</si>
  <si>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</si>
  <si>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</si>
  <si>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</si>
  <si>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</si>
  <si>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</si>
  <si>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</si>
  <si>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</si>
  <si>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</si>
  <si>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</si>
  <si>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</si>
  <si>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</si>
  <si>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</si>
  <si>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</si>
  <si>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</si>
  <si>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</si>
  <si>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</si>
  <si>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</si>
  <si>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</si>
  <si>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</si>
  <si>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</si>
  <si>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</si>
  <si>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</si>
  <si>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</si>
  <si>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</si>
  <si>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</si>
  <si>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</si>
  <si>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</si>
  <si>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</si>
  <si>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</si>
  <si>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</si>
  <si>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</si>
  <si>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</si>
  <si>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</si>
  <si>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</si>
  <si>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</si>
  <si>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</si>
  <si>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</si>
  <si>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</si>
  <si>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</si>
  <si>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</si>
  <si>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</si>
  <si>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</si>
  <si>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</si>
  <si>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</si>
  <si>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</si>
  <si>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</si>
  <si>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</si>
  <si>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</si>
  <si>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</si>
  <si>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</si>
  <si>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</si>
  <si>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</si>
  <si>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</si>
  <si>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</si>
  <si>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</si>
  <si>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</si>
  <si>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</si>
  <si>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</si>
  <si>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</si>
  <si>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</si>
  <si>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</si>
  <si>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</si>
  <si>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</si>
  <si>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</si>
  <si>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</si>
  <si>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</si>
  <si>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</si>
  <si>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</si>
  <si>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</si>
  <si>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</si>
  <si>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</si>
  <si>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</si>
  <si>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</si>
  <si>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</si>
  <si>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</si>
  <si>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</si>
  <si>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</si>
  <si>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</si>
  <si>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</si>
  <si>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</si>
  <si>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</si>
  <si>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</si>
  <si>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</si>
  <si>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</si>
  <si>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</si>
  <si>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</si>
  <si>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</si>
  <si>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</si>
  <si>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</si>
  <si>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</si>
  <si>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</si>
  <si>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</si>
  <si>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</si>
  <si>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</si>
  <si>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</si>
  <si>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</si>
  <si>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</si>
  <si>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</si>
  <si>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</si>
  <si>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</si>
  <si>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</si>
  <si>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</si>
  <si>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</si>
  <si>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</si>
  <si>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</si>
  <si>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</si>
  <si>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</si>
  <si>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</si>
  <si>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</si>
  <si>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</si>
  <si>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</si>
  <si>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</si>
  <si>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</si>
  <si>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</si>
  <si>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</si>
  <si>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</si>
  <si>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</si>
  <si>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</si>
  <si>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</si>
  <si>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</si>
  <si>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</si>
  <si>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</si>
  <si>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</si>
  <si>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</si>
  <si>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</si>
  <si>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</si>
  <si>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</si>
  <si>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</si>
  <si>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</si>
  <si>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</si>
  <si>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</si>
  <si>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</si>
  <si>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</si>
  <si>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</si>
  <si>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</si>
  <si>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</si>
  <si>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</si>
  <si>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</si>
  <si>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</si>
  <si>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</si>
  <si>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</si>
  <si>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</si>
  <si>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</si>
  <si>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</si>
  <si>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</si>
  <si>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</si>
  <si>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</si>
  <si>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</si>
  <si>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</si>
  <si>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</si>
  <si>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</si>
  <si>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</si>
  <si>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</si>
  <si>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</si>
  <si>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</si>
  <si>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</si>
  <si>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</si>
  <si>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</si>
  <si>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</si>
  <si>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</si>
  <si>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</si>
  <si>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</si>
  <si>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</si>
  <si>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</si>
  <si>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</si>
  <si>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</si>
  <si>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</si>
  <si>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</si>
  <si>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</si>
  <si>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</si>
  <si>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</si>
  <si>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</si>
  <si>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</si>
  <si>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</si>
  <si>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</si>
  <si>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</si>
  <si>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</si>
  <si>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</si>
  <si>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</si>
  <si>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</si>
  <si>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</si>
  <si>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</si>
  <si>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</si>
  <si>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</si>
  <si>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</si>
  <si>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</si>
  <si>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</si>
  <si>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</si>
  <si>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</si>
  <si>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</si>
  <si>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</si>
  <si>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</si>
  <si>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</si>
  <si>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</si>
  <si>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</si>
  <si>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</si>
  <si>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</si>
  <si>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</si>
  <si>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</si>
  <si>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</si>
  <si>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</si>
  <si>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</si>
  <si>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</si>
  <si>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</si>
  <si>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</si>
  <si>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</si>
  <si>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</si>
  <si>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</si>
  <si>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</si>
  <si>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</si>
  <si>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</si>
  <si>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</si>
  <si>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</si>
  <si>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</si>
  <si>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</si>
  <si>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</si>
  <si>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</si>
  <si>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</si>
  <si>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</si>
  <si>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</si>
  <si>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</si>
  <si>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</si>
  <si>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</si>
  <si>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</si>
  <si>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</si>
  <si>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</si>
  <si>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</si>
  <si>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</si>
  <si>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</si>
  <si>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</si>
  <si>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</si>
  <si>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</si>
  <si>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</si>
  <si>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</si>
  <si>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</si>
  <si>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</si>
  <si>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</si>
  <si>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</si>
  <si>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</si>
  <si>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</si>
  <si>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</si>
  <si>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</si>
  <si>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</si>
  <si>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</si>
  <si>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</si>
  <si>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</si>
  <si>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</si>
  <si>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</si>
  <si>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</si>
  <si>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</si>
  <si>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</si>
  <si>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</si>
  <si>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</si>
  <si>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</si>
  <si>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</si>
  <si>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</si>
  <si>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</si>
  <si>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</si>
  <si>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</si>
  <si>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</si>
  <si>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</si>
  <si>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</si>
  <si>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</si>
  <si>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</si>
  <si>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</si>
  <si>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</si>
  <si>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</si>
  <si>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</si>
  <si>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</si>
  <si>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</si>
  <si>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</si>
  <si>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</si>
  <si>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</si>
  <si>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</si>
  <si>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</si>
  <si>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</si>
  <si>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</si>
  <si>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</si>
  <si>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</si>
  <si>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</si>
  <si>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</si>
  <si>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</si>
  <si>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</si>
  <si>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</si>
  <si>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</si>
  <si>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</si>
  <si>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</si>
  <si>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</si>
  <si>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</si>
  <si>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</si>
  <si>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</si>
  <si>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</si>
  <si>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</si>
  <si>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</si>
  <si>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</si>
  <si>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</si>
  <si>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</si>
  <si>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</si>
  <si>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</si>
  <si>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</si>
  <si>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</si>
  <si>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</si>
  <si>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</si>
  <si>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</si>
  <si>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</si>
  <si>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</si>
  <si>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</si>
  <si>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</si>
  <si>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</si>
  <si>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</si>
  <si>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</si>
  <si>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</si>
  <si>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</si>
  <si>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</si>
  <si>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</si>
  <si>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</si>
  <si>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</si>
  <si>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</si>
  <si>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</si>
  <si>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</si>
  <si>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</si>
  <si>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</si>
  <si>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</si>
  <si>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</si>
  <si>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</si>
  <si>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</si>
  <si>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</si>
  <si>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</si>
  <si>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</si>
  <si>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</si>
  <si>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</si>
  <si>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</si>
  <si>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</si>
  <si>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</si>
  <si>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</si>
  <si>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</si>
  <si>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</si>
  <si>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</si>
  <si>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</si>
  <si>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</si>
  <si>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</si>
  <si>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</si>
  <si>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</si>
  <si>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</si>
  <si>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</si>
  <si>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</si>
  <si>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</si>
  <si>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</si>
  <si>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</si>
  <si>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</si>
  <si>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</si>
  <si>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</si>
  <si>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</si>
  <si>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</si>
  <si>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</si>
  <si>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</si>
  <si>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</si>
  <si>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</si>
  <si>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</si>
  <si>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</si>
  <si>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</si>
  <si>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</si>
  <si>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</si>
  <si>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</si>
  <si>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</si>
  <si>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</si>
  <si>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</si>
  <si>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</si>
  <si>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</si>
  <si>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</si>
  <si>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</si>
  <si>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</si>
  <si>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</si>
  <si>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</si>
  <si>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</si>
  <si>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</si>
  <si>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</si>
  <si>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</si>
  <si>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</si>
  <si>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</si>
  <si>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</si>
  <si>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</si>
  <si>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</si>
  <si>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</si>
  <si>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</si>
  <si>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</si>
  <si>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</si>
  <si>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</si>
  <si>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</si>
  <si>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</si>
  <si>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</si>
  <si>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</si>
  <si>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</si>
  <si>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</si>
  <si>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</si>
  <si>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</si>
  <si>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</si>
  <si>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</si>
  <si>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</si>
  <si>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</si>
  <si>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</si>
  <si>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</si>
  <si>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</si>
  <si>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</si>
  <si>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</si>
  <si>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</si>
  <si>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</si>
  <si>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</si>
  <si>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</si>
  <si>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</si>
  <si>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</si>
  <si>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</si>
  <si>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</si>
  <si>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</si>
  <si>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</si>
  <si>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</si>
  <si>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</si>
  <si>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</si>
  <si>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</si>
  <si>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</si>
  <si>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</si>
  <si>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</si>
  <si>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</si>
  <si>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</si>
  <si>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</si>
  <si>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</si>
  <si>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</si>
  <si>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</si>
  <si>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</si>
  <si>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</si>
  <si>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</si>
  <si>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</si>
  <si>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</si>
  <si>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</si>
  <si>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</si>
  <si>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</si>
  <si>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</si>
  <si>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</si>
  <si>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</si>
  <si>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</si>
  <si>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</si>
  <si>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</si>
  <si>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</si>
  <si>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</si>
  <si>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</si>
  <si>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</si>
  <si>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</si>
  <si>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</si>
  <si>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</si>
  <si>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</si>
  <si>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</si>
  <si>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</si>
  <si>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</si>
  <si>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</si>
  <si>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</si>
  <si>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</si>
  <si>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</si>
  <si>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</si>
  <si>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</si>
  <si>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</si>
  <si>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</si>
  <si>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</si>
  <si>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</si>
  <si>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</si>
  <si>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</si>
  <si>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</si>
  <si>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</si>
  <si>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</si>
  <si>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</si>
  <si>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</si>
  <si>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</si>
  <si>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</si>
  <si>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</si>
  <si>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</si>
  <si>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</si>
  <si>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</si>
  <si>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</si>
  <si>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</si>
  <si>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</si>
  <si>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</si>
  <si>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</si>
  <si>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</si>
  <si>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</si>
  <si>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</si>
  <si>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</si>
  <si>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</si>
  <si>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</si>
  <si>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</si>
  <si>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</si>
  <si>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</si>
  <si>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</si>
  <si>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</si>
  <si>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</si>
  <si>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</si>
  <si>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</si>
  <si>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</si>
  <si>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</si>
  <si>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</si>
  <si>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</si>
  <si>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</si>
  <si>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</si>
  <si>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</si>
  <si>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</si>
  <si>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</si>
  <si>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</si>
  <si>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</si>
  <si>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</si>
  <si>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</si>
  <si>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</si>
  <si>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</si>
  <si>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</si>
  <si>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</si>
  <si>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</si>
  <si>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</si>
  <si>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</si>
  <si>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</si>
  <si>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</si>
  <si>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</si>
  <si>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</si>
  <si>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</si>
  <si>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</si>
  <si>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</si>
  <si>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</si>
  <si>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</si>
  <si>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</si>
  <si>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</si>
  <si>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</si>
  <si>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</si>
  <si>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</si>
  <si>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</si>
  <si>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</si>
  <si>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</si>
  <si>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</si>
  <si>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</si>
  <si>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</si>
  <si>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</si>
  <si>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</si>
  <si>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</si>
  <si>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</si>
  <si>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</si>
  <si>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</si>
  <si>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</si>
  <si>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</si>
  <si>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</si>
  <si>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</si>
  <si>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</si>
  <si>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</si>
  <si>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</si>
  <si>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</si>
  <si>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</si>
  <si>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</si>
  <si>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</si>
  <si>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</si>
  <si>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</si>
  <si>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</si>
  <si>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</si>
  <si>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</si>
  <si>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</si>
  <si>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</si>
  <si>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</si>
  <si>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</si>
  <si>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</si>
  <si>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</si>
  <si>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</si>
  <si>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</si>
  <si>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</si>
  <si>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</si>
  <si>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</si>
  <si>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</si>
  <si>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</si>
  <si>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</si>
  <si>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</si>
  <si>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</si>
  <si>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</si>
  <si>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</si>
  <si>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</si>
  <si>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</si>
  <si>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</si>
  <si>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</si>
  <si>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</si>
  <si>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</si>
  <si>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</si>
  <si>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</si>
  <si>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</si>
  <si>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</si>
  <si>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</si>
  <si>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</si>
  <si>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</si>
  <si>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</si>
  <si>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</si>
  <si>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</si>
  <si>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</si>
  <si>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</si>
  <si>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</si>
  <si>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</si>
  <si>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</si>
  <si>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</si>
  <si>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</si>
  <si>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</si>
  <si>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</si>
  <si>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</si>
  <si>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</si>
  <si>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</si>
  <si>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</si>
  <si>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</si>
  <si>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</si>
  <si>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</si>
  <si>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</si>
  <si>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</si>
  <si>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</si>
  <si>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</si>
  <si>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</si>
  <si>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</si>
  <si>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</si>
  <si>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</si>
  <si>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</si>
  <si>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</si>
  <si>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</si>
  <si>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</si>
  <si>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</si>
  <si>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</si>
  <si>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</si>
  <si>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</si>
  <si>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</si>
  <si>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</si>
  <si>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</si>
  <si>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</si>
  <si>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</si>
  <si>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</si>
  <si>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</si>
  <si>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</si>
  <si>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</si>
  <si>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</si>
  <si>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</si>
  <si>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</si>
  <si>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</si>
  <si>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</si>
  <si>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</si>
  <si>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</si>
  <si>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</si>
  <si>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</si>
  <si>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</si>
  <si>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</si>
  <si>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</si>
  <si>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</si>
  <si>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</si>
  <si>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</si>
  <si>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</si>
  <si>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</si>
  <si>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</si>
  <si>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</si>
  <si>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</si>
  <si>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</si>
  <si>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</si>
  <si>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</si>
  <si>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</si>
  <si>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</si>
  <si>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</si>
  <si>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</si>
  <si>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</si>
  <si>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</si>
  <si>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</si>
  <si>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</si>
  <si>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</si>
  <si>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</si>
  <si>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</si>
  <si>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</si>
  <si>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</si>
  <si>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</si>
  <si>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</si>
  <si>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</si>
  <si>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</si>
  <si>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</si>
  <si>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</si>
  <si>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</si>
  <si>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</si>
  <si>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</si>
  <si>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</si>
  <si>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</si>
  <si>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</si>
  <si>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</si>
  <si>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</si>
  <si>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</si>
  <si>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</si>
  <si>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</si>
  <si>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</si>
  <si>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</si>
  <si>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</si>
  <si>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</si>
  <si>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</si>
  <si>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</si>
  <si>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</si>
  <si>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</si>
  <si>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</si>
  <si>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</si>
  <si>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</si>
  <si>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</si>
  <si>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</si>
  <si>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</si>
  <si>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</si>
  <si>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</si>
  <si>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</si>
  <si>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</si>
  <si>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</si>
  <si>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</si>
  <si>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</si>
  <si>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</si>
  <si>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</si>
  <si>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</si>
  <si>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</si>
  <si>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</si>
  <si>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</si>
  <si>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</si>
  <si>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</si>
  <si>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</si>
  <si>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</si>
  <si>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</si>
  <si>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</si>
  <si>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</si>
  <si>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</si>
  <si>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</si>
  <si>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</si>
  <si>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</si>
  <si>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</si>
  <si>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</si>
  <si>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</si>
  <si>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</si>
  <si>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</si>
  <si>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</si>
  <si>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</si>
  <si>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</si>
  <si>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</si>
  <si>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</si>
  <si>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</si>
  <si>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</si>
  <si>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</si>
  <si>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</si>
  <si>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</si>
  <si>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</si>
  <si>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</si>
  <si>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</si>
  <si>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</si>
  <si>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</si>
  <si>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</si>
  <si>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</si>
  <si>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</si>
  <si>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</si>
  <si>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</si>
  <si>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</si>
  <si>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</si>
  <si>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</si>
  <si>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</si>
  <si>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</si>
  <si>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</si>
  <si>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</si>
  <si>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</si>
  <si>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</si>
  <si>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</si>
  <si>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</si>
  <si>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</si>
  <si>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</si>
  <si>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</si>
  <si>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</si>
  <si>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</si>
  <si>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</si>
  <si>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</si>
  <si>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</si>
  <si>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</si>
  <si>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</si>
  <si>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</si>
  <si>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</si>
  <si>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</si>
  <si>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</si>
  <si>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</si>
  <si>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</si>
  <si>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</si>
  <si>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</si>
  <si>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</si>
  <si>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</si>
  <si>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</si>
  <si>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</si>
  <si>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</si>
  <si>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</si>
  <si>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</si>
  <si>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</si>
  <si>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</si>
  <si>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</si>
  <si>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</si>
  <si>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</si>
  <si>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</si>
  <si>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</si>
  <si>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</si>
  <si>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</si>
  <si>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</si>
  <si>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</si>
  <si>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</si>
  <si>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</si>
  <si>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</si>
  <si>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</si>
  <si>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</si>
  <si>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</si>
  <si>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</si>
  <si>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</si>
  <si>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</si>
  <si>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</si>
  <si>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</si>
  <si>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</si>
  <si>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</si>
  <si>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</si>
  <si>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</si>
  <si>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</si>
  <si>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</si>
  <si>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</si>
  <si>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</si>
  <si>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</si>
  <si>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</si>
  <si>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</si>
  <si>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</si>
  <si>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</si>
  <si>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</si>
  <si>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</si>
  <si>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</si>
  <si>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</si>
  <si>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</si>
  <si>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 U. PARK PRIRODE BIOKOVO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</si>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</sst>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1446218.96</v>
      </c>
      <c r="D2" s="7">
        <f>'PR-RAS'!E6</f>
        <v>2364913.9500000002</v>
      </c>
      <c r="E2" s="7">
        <v>0</v>
      </c>
      <c r="F2" s="7">
        <v>0</v>
      </c>
      <c r="G2" s="8">
        <f t="shared" ref="G2:G274" si="0">(B2/1000)*(C2*1+D2*2)</f>
        <v>6176.0468600000004</v>
      </c>
      <c r="H2" s="8">
        <f t="shared" ref="H2:H274" si="1">ABS(C2-ROUND(C2,0))+ABS(D2-ROUND(D2,0))</f>
        <v>8.9999999850988388E-2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13313.8</v>
      </c>
      <c r="D45" s="2">
        <f>'PR-RAS'!E49</f>
        <v>112370.25</v>
      </c>
      <c r="E45" s="2">
        <v>0</v>
      </c>
      <c r="F45" s="2">
        <v>0</v>
      </c>
      <c r="G45" s="3">
        <f t="shared" si="0"/>
        <v>10474.3892</v>
      </c>
      <c r="H45" s="3">
        <f t="shared" si="1"/>
        <v>0.4500000000007276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9757.6</v>
      </c>
      <c r="D57" s="2">
        <f>'PR-RAS'!E61</f>
        <v>39970.25</v>
      </c>
      <c r="E57" s="2">
        <v>0</v>
      </c>
      <c r="F57" s="2">
        <v>0</v>
      </c>
      <c r="G57" s="3">
        <f t="shared" si="0"/>
        <v>5023.0936000000002</v>
      </c>
      <c r="H57" s="3">
        <f t="shared" si="1"/>
        <v>0.6499999999996362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9757.6</v>
      </c>
      <c r="D59" s="2">
        <f>'PR-RAS'!E63</f>
        <v>39970.25</v>
      </c>
      <c r="E59" s="2">
        <v>0</v>
      </c>
      <c r="F59" s="2">
        <v>0</v>
      </c>
      <c r="G59" s="3">
        <f t="shared" si="0"/>
        <v>5202.4898000000003</v>
      </c>
      <c r="H59" s="3">
        <f t="shared" si="1"/>
        <v>0.6499999999996362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5000</v>
      </c>
      <c r="E64" s="2">
        <v>0</v>
      </c>
      <c r="F64" s="2">
        <v>0</v>
      </c>
      <c r="G64" s="3">
        <f t="shared" si="0"/>
        <v>630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5000</v>
      </c>
      <c r="E66" s="2">
        <v>0</v>
      </c>
      <c r="F66" s="2">
        <v>0</v>
      </c>
      <c r="G66" s="3">
        <f t="shared" si="0"/>
        <v>650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3556.2</v>
      </c>
      <c r="D73" s="2">
        <f>'PR-RAS'!E77</f>
        <v>67400</v>
      </c>
      <c r="E73" s="2">
        <v>0</v>
      </c>
      <c r="F73" s="2">
        <v>0</v>
      </c>
      <c r="G73" s="3">
        <f t="shared" si="0"/>
        <v>9961.6463999999996</v>
      </c>
      <c r="H73" s="3">
        <f t="shared" si="1"/>
        <v>0.1999999999998181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3556.2</v>
      </c>
      <c r="D74" s="2">
        <f>'PR-RAS'!E78</f>
        <v>67400</v>
      </c>
      <c r="E74" s="2">
        <v>0</v>
      </c>
      <c r="F74" s="2">
        <v>0</v>
      </c>
      <c r="G74" s="3">
        <f t="shared" si="0"/>
        <v>10100.0026</v>
      </c>
      <c r="H74" s="3">
        <f t="shared" si="1"/>
        <v>0.1999999999998181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14.47</v>
      </c>
      <c r="D78" s="2">
        <f>'PR-RAS'!E82</f>
        <v>17.61</v>
      </c>
      <c r="E78" s="2">
        <v>0</v>
      </c>
      <c r="F78" s="2">
        <v>0</v>
      </c>
      <c r="G78" s="3">
        <f t="shared" si="0"/>
        <v>3.8261299999999996</v>
      </c>
      <c r="H78" s="3">
        <f t="shared" si="1"/>
        <v>0.86000000000000121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14.47</v>
      </c>
      <c r="D79" s="2">
        <f>'PR-RAS'!E83</f>
        <v>17.61</v>
      </c>
      <c r="E79" s="2">
        <v>0</v>
      </c>
      <c r="F79" s="2">
        <v>0</v>
      </c>
      <c r="G79" s="3">
        <f t="shared" si="0"/>
        <v>3.8758199999999996</v>
      </c>
      <c r="H79" s="3">
        <f t="shared" si="1"/>
        <v>0.86000000000000121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14.47</v>
      </c>
      <c r="D81" s="2">
        <f>'PR-RAS'!E85</f>
        <v>17.61</v>
      </c>
      <c r="E81" s="2">
        <v>0</v>
      </c>
      <c r="F81" s="2">
        <v>0</v>
      </c>
      <c r="G81" s="3">
        <f t="shared" si="0"/>
        <v>3.9752000000000001</v>
      </c>
      <c r="H81" s="3">
        <f t="shared" si="1"/>
        <v>0.86000000000000121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1112125.1200000001</v>
      </c>
      <c r="D102" s="2">
        <f>'PR-RAS'!E106</f>
        <v>1956507.45</v>
      </c>
      <c r="E102" s="2">
        <v>0</v>
      </c>
      <c r="F102" s="2">
        <v>0</v>
      </c>
      <c r="G102" s="3">
        <f t="shared" si="0"/>
        <v>507539.14201999997</v>
      </c>
      <c r="H102" s="3">
        <f t="shared" si="1"/>
        <v>0.57000000006519258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1112125.1200000001</v>
      </c>
      <c r="D108" s="2">
        <f>'PR-RAS'!E112</f>
        <v>1956507.45</v>
      </c>
      <c r="E108" s="2">
        <v>0</v>
      </c>
      <c r="F108" s="2">
        <v>0</v>
      </c>
      <c r="G108" s="3">
        <f t="shared" si="0"/>
        <v>537689.98213999998</v>
      </c>
      <c r="H108" s="3">
        <f t="shared" si="1"/>
        <v>0.57000000006519258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1112125.1200000001</v>
      </c>
      <c r="D113" s="2">
        <f>'PR-RAS'!E117</f>
        <v>1956507.45</v>
      </c>
      <c r="E113" s="2">
        <v>0</v>
      </c>
      <c r="F113" s="2">
        <v>0</v>
      </c>
      <c r="G113" s="3">
        <f t="shared" si="0"/>
        <v>562815.68223999999</v>
      </c>
      <c r="H113" s="3">
        <f t="shared" si="1"/>
        <v>0.57000000006519258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110214.18</v>
      </c>
      <c r="D121" s="2">
        <f>'PR-RAS'!E125</f>
        <v>145878.63999999998</v>
      </c>
      <c r="E121" s="2">
        <v>0</v>
      </c>
      <c r="F121" s="2">
        <v>0</v>
      </c>
      <c r="G121" s="3">
        <f t="shared" si="0"/>
        <v>48236.575199999992</v>
      </c>
      <c r="H121" s="3">
        <f t="shared" si="1"/>
        <v>0.54000000000814907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99942.06</v>
      </c>
      <c r="D122" s="2">
        <f>'PR-RAS'!E126</f>
        <v>145878.63999999998</v>
      </c>
      <c r="E122" s="2">
        <v>0</v>
      </c>
      <c r="F122" s="2">
        <v>0</v>
      </c>
      <c r="G122" s="3">
        <f t="shared" si="0"/>
        <v>47395.620139999992</v>
      </c>
      <c r="H122" s="3">
        <f t="shared" si="1"/>
        <v>0.42000000001280569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93738.06</v>
      </c>
      <c r="D123" s="2">
        <f>'PR-RAS'!E127</f>
        <v>145393.18</v>
      </c>
      <c r="E123" s="2">
        <v>0</v>
      </c>
      <c r="F123" s="2">
        <v>0</v>
      </c>
      <c r="G123" s="3">
        <f t="shared" si="0"/>
        <v>46911.979240000001</v>
      </c>
      <c r="H123" s="3">
        <f t="shared" si="1"/>
        <v>0.23999999999068677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6204</v>
      </c>
      <c r="D124" s="2">
        <f>'PR-RAS'!E128</f>
        <v>485.46</v>
      </c>
      <c r="E124" s="2">
        <v>0</v>
      </c>
      <c r="F124" s="2">
        <v>0</v>
      </c>
      <c r="G124" s="3">
        <f t="shared" si="0"/>
        <v>882.51516000000004</v>
      </c>
      <c r="H124" s="3">
        <f t="shared" si="1"/>
        <v>0.45999999999997954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10272.120000000001</v>
      </c>
      <c r="D125" s="2">
        <f>'PR-RAS'!E129</f>
        <v>0</v>
      </c>
      <c r="E125" s="2">
        <v>0</v>
      </c>
      <c r="F125" s="2">
        <v>0</v>
      </c>
      <c r="G125" s="3">
        <f t="shared" si="0"/>
        <v>1273.74288</v>
      </c>
      <c r="H125" s="3">
        <f t="shared" si="1"/>
        <v>0.12000000000080036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10272.120000000001</v>
      </c>
      <c r="D126" s="2">
        <f>'PR-RAS'!E130</f>
        <v>0</v>
      </c>
      <c r="E126" s="2">
        <v>0</v>
      </c>
      <c r="F126" s="2">
        <v>0</v>
      </c>
      <c r="G126" s="3">
        <f t="shared" si="0"/>
        <v>1284.0150000000001</v>
      </c>
      <c r="H126" s="3">
        <f t="shared" si="1"/>
        <v>0.12000000000080036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210551.39</v>
      </c>
      <c r="D130" s="2">
        <f>'PR-RAS'!E134</f>
        <v>150000</v>
      </c>
      <c r="E130" s="2">
        <v>0</v>
      </c>
      <c r="F130" s="2">
        <v>0</v>
      </c>
      <c r="G130" s="3">
        <f t="shared" si="0"/>
        <v>65861.129310000004</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210551.39</v>
      </c>
      <c r="D131" s="2">
        <f>'PR-RAS'!E135</f>
        <v>150000</v>
      </c>
      <c r="E131" s="2">
        <v>0</v>
      </c>
      <c r="F131" s="2">
        <v>0</v>
      </c>
      <c r="G131" s="3">
        <f t="shared" si="0"/>
        <v>66371.680699999997</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210551.39</v>
      </c>
      <c r="D132" s="2">
        <f>'PR-RAS'!E136</f>
        <v>150000</v>
      </c>
      <c r="E132" s="2">
        <v>0</v>
      </c>
      <c r="F132" s="2">
        <v>0</v>
      </c>
      <c r="G132" s="3">
        <f t="shared" si="0"/>
        <v>66882.232090000005</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140</v>
      </c>
      <c r="E136" s="2">
        <v>0</v>
      </c>
      <c r="F136" s="2">
        <v>0</v>
      </c>
      <c r="G136" s="3">
        <f t="shared" si="0"/>
        <v>37.800000000000004</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140</v>
      </c>
      <c r="E137" s="2">
        <v>0</v>
      </c>
      <c r="F137" s="2">
        <v>0</v>
      </c>
      <c r="G137" s="3">
        <f t="shared" si="0"/>
        <v>38.080000000000005</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140</v>
      </c>
      <c r="E146" s="2">
        <v>0</v>
      </c>
      <c r="F146" s="2">
        <v>0</v>
      </c>
      <c r="G146" s="3">
        <f t="shared" si="0"/>
        <v>40.599999999999994</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1249904.2899999998</v>
      </c>
      <c r="D148" s="2">
        <f>'PR-RAS'!E152</f>
        <v>1602389.8299999998</v>
      </c>
      <c r="E148" s="2">
        <v>0</v>
      </c>
      <c r="F148" s="2">
        <v>0</v>
      </c>
      <c r="G148" s="3">
        <f t="shared" si="0"/>
        <v>654838.54064999986</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679483.05999999994</v>
      </c>
      <c r="D149" s="2">
        <f>'PR-RAS'!E153</f>
        <v>850112.02</v>
      </c>
      <c r="E149" s="2">
        <v>0</v>
      </c>
      <c r="F149" s="2">
        <v>0</v>
      </c>
      <c r="G149" s="3">
        <f t="shared" si="0"/>
        <v>352196.6508</v>
      </c>
      <c r="H149" s="3">
        <f t="shared" si="1"/>
        <v>7.9999999958090484E-2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551663.54</v>
      </c>
      <c r="D150" s="2">
        <f>'PR-RAS'!E154</f>
        <v>691500.24</v>
      </c>
      <c r="E150" s="2">
        <v>0</v>
      </c>
      <c r="F150" s="2">
        <v>0</v>
      </c>
      <c r="G150" s="3">
        <f t="shared" si="0"/>
        <v>288264.93897999998</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551663.54</v>
      </c>
      <c r="D151" s="2">
        <f>'PR-RAS'!E155</f>
        <v>691500.24</v>
      </c>
      <c r="E151" s="2">
        <v>0</v>
      </c>
      <c r="F151" s="2">
        <v>0</v>
      </c>
      <c r="G151" s="3">
        <f t="shared" si="0"/>
        <v>290199.603</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36456.69</v>
      </c>
      <c r="D155" s="2">
        <f>'PR-RAS'!E159</f>
        <v>44514.13</v>
      </c>
      <c r="E155" s="2">
        <v>0</v>
      </c>
      <c r="F155" s="2">
        <v>0</v>
      </c>
      <c r="G155" s="3">
        <f t="shared" si="0"/>
        <v>19324.6823</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91362.829999999987</v>
      </c>
      <c r="D156" s="2">
        <f>'PR-RAS'!E160</f>
        <v>114097.65</v>
      </c>
      <c r="E156" s="2">
        <v>0</v>
      </c>
      <c r="F156" s="2">
        <v>0</v>
      </c>
      <c r="G156" s="3">
        <f t="shared" si="0"/>
        <v>49531.510150000002</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91024.4</v>
      </c>
      <c r="D158" s="2">
        <f>'PR-RAS'!E162</f>
        <v>114097.65</v>
      </c>
      <c r="E158" s="2">
        <v>0</v>
      </c>
      <c r="F158" s="2">
        <v>0</v>
      </c>
      <c r="G158" s="3">
        <f t="shared" si="0"/>
        <v>50117.49289999999</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338.43</v>
      </c>
      <c r="D159" s="2">
        <f>'PR-RAS'!E163</f>
        <v>0</v>
      </c>
      <c r="E159" s="2">
        <v>0</v>
      </c>
      <c r="F159" s="2">
        <v>0</v>
      </c>
      <c r="G159" s="3">
        <f t="shared" si="0"/>
        <v>53.471940000000004</v>
      </c>
      <c r="H159" s="3">
        <f t="shared" si="1"/>
        <v>0.43000000000000682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475018.19999999995</v>
      </c>
      <c r="D160" s="2">
        <f>'PR-RAS'!E164</f>
        <v>583812.11</v>
      </c>
      <c r="E160" s="2">
        <v>0</v>
      </c>
      <c r="F160" s="2">
        <v>0</v>
      </c>
      <c r="G160" s="3">
        <f t="shared" si="0"/>
        <v>261180.14478</v>
      </c>
      <c r="H160" s="3">
        <f t="shared" si="1"/>
        <v>0.30999999993946403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33228.01</v>
      </c>
      <c r="D161" s="2">
        <f>'PR-RAS'!E165</f>
        <v>33702.83</v>
      </c>
      <c r="E161" s="2">
        <v>0</v>
      </c>
      <c r="F161" s="2">
        <v>0</v>
      </c>
      <c r="G161" s="3">
        <f t="shared" si="0"/>
        <v>16101.387200000003</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13969.53</v>
      </c>
      <c r="D162" s="2">
        <f>'PR-RAS'!E166</f>
        <v>12061.69</v>
      </c>
      <c r="E162" s="2">
        <v>0</v>
      </c>
      <c r="F162" s="2">
        <v>0</v>
      </c>
      <c r="G162" s="3">
        <f t="shared" si="0"/>
        <v>6132.9585100000004</v>
      </c>
      <c r="H162" s="3">
        <f t="shared" si="1"/>
        <v>0.77999999999883585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14289.48</v>
      </c>
      <c r="D163" s="2">
        <f>'PR-RAS'!E167</f>
        <v>17838.240000000002</v>
      </c>
      <c r="E163" s="2">
        <v>0</v>
      </c>
      <c r="F163" s="2">
        <v>0</v>
      </c>
      <c r="G163" s="3">
        <f t="shared" si="0"/>
        <v>8094.4855200000011</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4969</v>
      </c>
      <c r="D164" s="2">
        <f>'PR-RAS'!E168</f>
        <v>3802.9</v>
      </c>
      <c r="E164" s="2">
        <v>0</v>
      </c>
      <c r="F164" s="2">
        <v>0</v>
      </c>
      <c r="G164" s="3">
        <f t="shared" si="0"/>
        <v>2049.6923999999999</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110399.57</v>
      </c>
      <c r="D166" s="2">
        <f>'PR-RAS'!E170</f>
        <v>119157.32</v>
      </c>
      <c r="E166" s="2">
        <v>0</v>
      </c>
      <c r="F166" s="2">
        <v>0</v>
      </c>
      <c r="G166" s="3">
        <f t="shared" si="0"/>
        <v>57537.844650000006</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14763.51</v>
      </c>
      <c r="D167" s="2">
        <f>'PR-RAS'!E171</f>
        <v>11469.5</v>
      </c>
      <c r="E167" s="2">
        <v>0</v>
      </c>
      <c r="F167" s="2">
        <v>0</v>
      </c>
      <c r="G167" s="3">
        <f t="shared" si="0"/>
        <v>6258.6166600000006</v>
      </c>
      <c r="H167" s="3">
        <f t="shared" si="1"/>
        <v>0.98999999999978172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42896.78</v>
      </c>
      <c r="D168" s="2">
        <f>'PR-RAS'!E172</f>
        <v>60371.3</v>
      </c>
      <c r="E168" s="2">
        <v>0</v>
      </c>
      <c r="F168" s="2">
        <v>0</v>
      </c>
      <c r="G168" s="3">
        <f t="shared" si="0"/>
        <v>27327.776460000001</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23092.720000000001</v>
      </c>
      <c r="D169" s="2">
        <f>'PR-RAS'!E173</f>
        <v>22573.84</v>
      </c>
      <c r="E169" s="2">
        <v>0</v>
      </c>
      <c r="F169" s="2">
        <v>0</v>
      </c>
      <c r="G169" s="3">
        <f t="shared" si="0"/>
        <v>11464.387199999999</v>
      </c>
      <c r="H169" s="3">
        <f t="shared" si="1"/>
        <v>0.43999999999869033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16888.68</v>
      </c>
      <c r="D170" s="2">
        <f>'PR-RAS'!E174</f>
        <v>9952.7199999999993</v>
      </c>
      <c r="E170" s="2">
        <v>0</v>
      </c>
      <c r="F170" s="2">
        <v>0</v>
      </c>
      <c r="G170" s="3">
        <f t="shared" si="0"/>
        <v>6218.2062799999994</v>
      </c>
      <c r="H170" s="3">
        <f t="shared" si="1"/>
        <v>0.6000000000003638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4115.25</v>
      </c>
      <c r="D171" s="2">
        <f>'PR-RAS'!E175</f>
        <v>7509.11</v>
      </c>
      <c r="E171" s="2">
        <v>0</v>
      </c>
      <c r="F171" s="2">
        <v>0</v>
      </c>
      <c r="G171" s="3">
        <f t="shared" si="0"/>
        <v>3252.6899000000003</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8642.6299999999992</v>
      </c>
      <c r="D173" s="2">
        <f>'PR-RAS'!E177</f>
        <v>7280.85</v>
      </c>
      <c r="E173" s="2">
        <v>0</v>
      </c>
      <c r="F173" s="2">
        <v>0</v>
      </c>
      <c r="G173" s="3">
        <f t="shared" si="0"/>
        <v>3991.1447600000001</v>
      </c>
      <c r="H173" s="3">
        <f t="shared" si="1"/>
        <v>0.52000000000043656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300645.89999999997</v>
      </c>
      <c r="D174" s="2">
        <f>'PR-RAS'!E178</f>
        <v>388421.76</v>
      </c>
      <c r="E174" s="2">
        <v>0</v>
      </c>
      <c r="F174" s="2">
        <v>0</v>
      </c>
      <c r="G174" s="3">
        <f t="shared" si="0"/>
        <v>186405.66965999999</v>
      </c>
      <c r="H174" s="3">
        <f t="shared" si="1"/>
        <v>0.34000000002561137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10107.39</v>
      </c>
      <c r="D175" s="2">
        <f>'PR-RAS'!E179</f>
        <v>9610.98</v>
      </c>
      <c r="E175" s="2">
        <v>0</v>
      </c>
      <c r="F175" s="2">
        <v>0</v>
      </c>
      <c r="G175" s="3">
        <f t="shared" si="0"/>
        <v>5103.3068999999996</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134440.82999999999</v>
      </c>
      <c r="D176" s="2">
        <f>'PR-RAS'!E180</f>
        <v>199775.2</v>
      </c>
      <c r="E176" s="2">
        <v>0</v>
      </c>
      <c r="F176" s="2">
        <v>0</v>
      </c>
      <c r="G176" s="3">
        <f t="shared" si="0"/>
        <v>93448.465249999994</v>
      </c>
      <c r="H176" s="3">
        <f t="shared" si="1"/>
        <v>0.37000000002444722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32693.78</v>
      </c>
      <c r="D177" s="2">
        <f>'PR-RAS'!E181</f>
        <v>25394.55</v>
      </c>
      <c r="E177" s="2">
        <v>0</v>
      </c>
      <c r="F177" s="2">
        <v>0</v>
      </c>
      <c r="G177" s="3">
        <f t="shared" si="0"/>
        <v>14692.98688</v>
      </c>
      <c r="H177" s="3">
        <f t="shared" si="1"/>
        <v>0.67000000000189175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3580.79</v>
      </c>
      <c r="D178" s="2">
        <f>'PR-RAS'!E182</f>
        <v>5375.08</v>
      </c>
      <c r="E178" s="2">
        <v>0</v>
      </c>
      <c r="F178" s="2">
        <v>0</v>
      </c>
      <c r="G178" s="3">
        <f t="shared" si="0"/>
        <v>2536.5781499999998</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26285.05</v>
      </c>
      <c r="D179" s="2">
        <f>'PR-RAS'!E183</f>
        <v>27734.240000000002</v>
      </c>
      <c r="E179" s="2">
        <v>0</v>
      </c>
      <c r="F179" s="2">
        <v>0</v>
      </c>
      <c r="G179" s="3">
        <f t="shared" si="0"/>
        <v>14552.128339999999</v>
      </c>
      <c r="H179" s="3">
        <f t="shared" si="1"/>
        <v>0.29000000000087311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24365.78</v>
      </c>
      <c r="D181" s="2">
        <f>'PR-RAS'!E185</f>
        <v>48592.53</v>
      </c>
      <c r="E181" s="2">
        <v>0</v>
      </c>
      <c r="F181" s="2">
        <v>0</v>
      </c>
      <c r="G181" s="3">
        <f t="shared" si="0"/>
        <v>21879.1512</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35138.410000000003</v>
      </c>
      <c r="D182" s="2">
        <f>'PR-RAS'!E186</f>
        <v>38736.28</v>
      </c>
      <c r="E182" s="2">
        <v>0</v>
      </c>
      <c r="F182" s="2">
        <v>0</v>
      </c>
      <c r="G182" s="3">
        <f t="shared" si="0"/>
        <v>20382.585569999999</v>
      </c>
      <c r="H182" s="3">
        <f t="shared" si="1"/>
        <v>0.69000000000232831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34033.870000000003</v>
      </c>
      <c r="D183" s="2">
        <f>'PR-RAS'!E187</f>
        <v>33202.9</v>
      </c>
      <c r="E183" s="2">
        <v>0</v>
      </c>
      <c r="F183" s="2">
        <v>0</v>
      </c>
      <c r="G183" s="3">
        <f t="shared" si="0"/>
        <v>18280.019940000002</v>
      </c>
      <c r="H183" s="3">
        <f t="shared" si="1"/>
        <v>0.22999999999592546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354.72</v>
      </c>
      <c r="D184" s="2">
        <f>'PR-RAS'!E188</f>
        <v>0</v>
      </c>
      <c r="E184" s="2">
        <v>0</v>
      </c>
      <c r="F184" s="2">
        <v>0</v>
      </c>
      <c r="G184" s="3">
        <f t="shared" si="0"/>
        <v>64.913760000000011</v>
      </c>
      <c r="H184" s="3">
        <f t="shared" si="1"/>
        <v>0.27999999999997272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30390</v>
      </c>
      <c r="D190" s="2">
        <f>'PR-RAS'!E194</f>
        <v>42530.200000000004</v>
      </c>
      <c r="E190" s="2">
        <v>0</v>
      </c>
      <c r="F190" s="2">
        <v>0</v>
      </c>
      <c r="G190" s="3">
        <f t="shared" si="0"/>
        <v>21820.125600000003</v>
      </c>
      <c r="H190" s="3">
        <f t="shared" si="1"/>
        <v>0.20000000000436557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8057.46</v>
      </c>
      <c r="D191" s="2">
        <f>'PR-RAS'!E195</f>
        <v>11722.84</v>
      </c>
      <c r="E191" s="2">
        <v>0</v>
      </c>
      <c r="F191" s="2">
        <v>0</v>
      </c>
      <c r="G191" s="3">
        <f t="shared" si="0"/>
        <v>5985.5965999999999</v>
      </c>
      <c r="H191" s="3">
        <f t="shared" si="1"/>
        <v>0.61999999999989086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17320.62</v>
      </c>
      <c r="D192" s="2">
        <f>'PR-RAS'!E196</f>
        <v>25216.880000000001</v>
      </c>
      <c r="E192" s="2">
        <v>0</v>
      </c>
      <c r="F192" s="2">
        <v>0</v>
      </c>
      <c r="G192" s="3">
        <f t="shared" si="0"/>
        <v>12941.086580000001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4096.1899999999996</v>
      </c>
      <c r="D193" s="2">
        <f>'PR-RAS'!E197</f>
        <v>5057.46</v>
      </c>
      <c r="E193" s="2">
        <v>0</v>
      </c>
      <c r="F193" s="2">
        <v>0</v>
      </c>
      <c r="G193" s="3">
        <f t="shared" si="0"/>
        <v>2728.5331200000001</v>
      </c>
      <c r="H193" s="3">
        <f t="shared" si="1"/>
        <v>0.6499999999996362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100.15</v>
      </c>
      <c r="D195" s="2">
        <f>'PR-RAS'!E199</f>
        <v>110.9</v>
      </c>
      <c r="E195" s="2">
        <v>0</v>
      </c>
      <c r="F195" s="2">
        <v>0</v>
      </c>
      <c r="G195" s="3">
        <f t="shared" si="0"/>
        <v>62.458300000000008</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815.58</v>
      </c>
      <c r="D197" s="2">
        <f>'PR-RAS'!E201</f>
        <v>422.12</v>
      </c>
      <c r="E197" s="2">
        <v>0</v>
      </c>
      <c r="F197" s="2">
        <v>0</v>
      </c>
      <c r="G197" s="3">
        <f t="shared" si="0"/>
        <v>325.32472000000007</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19201.879999999997</v>
      </c>
      <c r="D198" s="2">
        <f>'PR-RAS'!E202</f>
        <v>32310.639999999999</v>
      </c>
      <c r="E198" s="2">
        <v>0</v>
      </c>
      <c r="F198" s="2">
        <v>0</v>
      </c>
      <c r="G198" s="3">
        <f t="shared" si="0"/>
        <v>16513.162520000002</v>
      </c>
      <c r="H198" s="3">
        <f t="shared" si="1"/>
        <v>0.48000000000320142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19201.879999999997</v>
      </c>
      <c r="D212" s="2">
        <f>'PR-RAS'!E216</f>
        <v>32310.639999999999</v>
      </c>
      <c r="E212" s="2">
        <v>0</v>
      </c>
      <c r="F212" s="2">
        <v>0</v>
      </c>
      <c r="G212" s="3">
        <f t="shared" si="0"/>
        <v>17686.686760000001</v>
      </c>
      <c r="H212" s="3">
        <f t="shared" si="1"/>
        <v>0.48000000000320142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19031.12</v>
      </c>
      <c r="D213" s="2">
        <f>'PR-RAS'!E217</f>
        <v>32156.02</v>
      </c>
      <c r="E213" s="2">
        <v>0</v>
      </c>
      <c r="F213" s="2">
        <v>0</v>
      </c>
      <c r="G213" s="3">
        <f t="shared" si="0"/>
        <v>17668.749920000002</v>
      </c>
      <c r="H213" s="3">
        <f t="shared" si="1"/>
        <v>0.13999999999941792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170.76</v>
      </c>
      <c r="D215" s="2">
        <f>'PR-RAS'!E219</f>
        <v>154.62</v>
      </c>
      <c r="E215" s="2">
        <v>0</v>
      </c>
      <c r="F215" s="2">
        <v>0</v>
      </c>
      <c r="G215" s="3">
        <f t="shared" si="0"/>
        <v>102.72</v>
      </c>
      <c r="H215" s="3">
        <f t="shared" si="1"/>
        <v>0.62000000000000455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33367.11</v>
      </c>
      <c r="D226" s="2">
        <f>'PR-RAS'!E230</f>
        <v>53655.08</v>
      </c>
      <c r="E226" s="2">
        <v>0</v>
      </c>
      <c r="F226" s="2">
        <v>0</v>
      </c>
      <c r="G226" s="3">
        <f t="shared" si="0"/>
        <v>31652.385750000005</v>
      </c>
      <c r="H226" s="3">
        <f t="shared" si="1"/>
        <v>0.19000000000232831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33367.11</v>
      </c>
      <c r="D253" s="2">
        <f>'PR-RAS'!E257</f>
        <v>53655.08</v>
      </c>
      <c r="E253" s="2">
        <v>0</v>
      </c>
      <c r="F253" s="2">
        <v>0</v>
      </c>
      <c r="G253" s="3">
        <f t="shared" si="0"/>
        <v>35450.672040000005</v>
      </c>
      <c r="H253" s="3">
        <f t="shared" si="1"/>
        <v>0.19000000000232831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33367.11</v>
      </c>
      <c r="D254" s="2">
        <f>'PR-RAS'!E258</f>
        <v>53655.08</v>
      </c>
      <c r="E254" s="2">
        <v>0</v>
      </c>
      <c r="F254" s="2">
        <v>0</v>
      </c>
      <c r="G254" s="3">
        <f t="shared" si="0"/>
        <v>35591.349310000005</v>
      </c>
      <c r="H254" s="3">
        <f t="shared" si="1"/>
        <v>0.19000000000232831</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42834.04</v>
      </c>
      <c r="D269" s="2">
        <f>'PR-RAS'!E273</f>
        <v>82499.98000000001</v>
      </c>
      <c r="E269" s="2">
        <v>0</v>
      </c>
      <c r="F269" s="2">
        <v>0</v>
      </c>
      <c r="G269" s="3">
        <f t="shared" si="0"/>
        <v>55699.51200000001</v>
      </c>
      <c r="H269" s="3">
        <f t="shared" si="1"/>
        <v>5.9999999990395736E-2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42834.04</v>
      </c>
      <c r="D270" s="2">
        <f>'PR-RAS'!E274</f>
        <v>82499.98000000001</v>
      </c>
      <c r="E270" s="2">
        <v>0</v>
      </c>
      <c r="F270" s="2">
        <v>0</v>
      </c>
      <c r="G270" s="3">
        <f t="shared" si="0"/>
        <v>55907.346000000012</v>
      </c>
      <c r="H270" s="3">
        <f t="shared" si="1"/>
        <v>5.9999999990395736E-2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31414.2</v>
      </c>
      <c r="D271" s="2">
        <f>'PR-RAS'!E275</f>
        <v>38050</v>
      </c>
      <c r="E271" s="2">
        <v>0</v>
      </c>
      <c r="F271" s="2">
        <v>0</v>
      </c>
      <c r="G271" s="3">
        <f t="shared" si="0"/>
        <v>29028.834000000003</v>
      </c>
      <c r="H271" s="3">
        <f t="shared" si="1"/>
        <v>0.2000000000007276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11419.84</v>
      </c>
      <c r="D272" s="2">
        <f>'PR-RAS'!E276</f>
        <v>44449.98</v>
      </c>
      <c r="E272" s="2">
        <v>0</v>
      </c>
      <c r="F272" s="2">
        <v>0</v>
      </c>
      <c r="G272" s="3">
        <f t="shared" si="0"/>
        <v>27186.665800000002</v>
      </c>
      <c r="H272" s="3">
        <f t="shared" si="1"/>
        <v>0.17999999999665306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1249904.2899999998</v>
      </c>
      <c r="D295" s="2">
        <f>'PR-RAS'!E299</f>
        <v>1602389.8299999998</v>
      </c>
      <c r="E295" s="2">
        <v>0</v>
      </c>
      <c r="F295" s="2">
        <v>0</v>
      </c>
      <c r="G295" s="3">
        <f t="shared" si="12"/>
        <v>1309677.0812999997</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196314.67000000016</v>
      </c>
      <c r="D296" s="2">
        <f>'PR-RAS'!E300</f>
        <v>762524.12000000034</v>
      </c>
      <c r="E296" s="2">
        <v>0</v>
      </c>
      <c r="F296" s="2">
        <v>0</v>
      </c>
      <c r="G296" s="3">
        <f t="shared" si="12"/>
        <v>507802.05845000024</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1493884.93</v>
      </c>
      <c r="D298" s="2">
        <f>'PR-RAS'!E302</f>
        <v>1690199.6</v>
      </c>
      <c r="E298" s="2">
        <v>0</v>
      </c>
      <c r="F298" s="2">
        <v>0</v>
      </c>
      <c r="G298" s="3">
        <f t="shared" si="12"/>
        <v>1447662.3866099999</v>
      </c>
      <c r="H298" s="3">
        <f t="shared" si="13"/>
        <v>0.46999999997206032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574.4</v>
      </c>
      <c r="D300" s="2">
        <f>'PR-RAS'!E304</f>
        <v>0</v>
      </c>
      <c r="E300" s="2">
        <v>0</v>
      </c>
      <c r="F300" s="2">
        <v>0</v>
      </c>
      <c r="G300" s="3">
        <f t="shared" si="12"/>
        <v>171.7456</v>
      </c>
      <c r="H300" s="3">
        <f t="shared" si="13"/>
        <v>0.39999999999997726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574.4</v>
      </c>
      <c r="D301" s="2">
        <f>'PR-RAS'!E305</f>
        <v>0</v>
      </c>
      <c r="E301" s="2">
        <v>0</v>
      </c>
      <c r="F301" s="2">
        <v>0</v>
      </c>
      <c r="G301" s="3">
        <f t="shared" si="12"/>
        <v>172.32</v>
      </c>
      <c r="H301" s="3">
        <f t="shared" si="13"/>
        <v>0.39999999999997726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240</v>
      </c>
      <c r="E303" s="2">
        <v>0</v>
      </c>
      <c r="F303" s="2">
        <v>0</v>
      </c>
      <c r="G303" s="3">
        <f t="shared" si="12"/>
        <v>144.96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240</v>
      </c>
      <c r="E316" s="2">
        <v>0</v>
      </c>
      <c r="F316" s="2">
        <v>0</v>
      </c>
      <c r="G316" s="3">
        <f t="shared" si="12"/>
        <v>151.19999999999999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240</v>
      </c>
      <c r="E331" s="2">
        <v>0</v>
      </c>
      <c r="F331" s="2">
        <v>0</v>
      </c>
      <c r="G331" s="3">
        <f t="shared" si="12"/>
        <v>158.4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240</v>
      </c>
      <c r="E332" s="2">
        <v>0</v>
      </c>
      <c r="F332" s="2">
        <v>0</v>
      </c>
      <c r="G332" s="3">
        <f t="shared" si="12"/>
        <v>158.88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211696.67</v>
      </c>
      <c r="D355" s="2">
        <f>'PR-RAS'!E360</f>
        <v>129944.84999999999</v>
      </c>
      <c r="E355" s="2">
        <v>0</v>
      </c>
      <c r="F355" s="2">
        <v>0</v>
      </c>
      <c r="G355" s="3">
        <f t="shared" si="12"/>
        <v>166941.57497999998</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1500</v>
      </c>
      <c r="D356" s="2">
        <f>'PR-RAS'!E361</f>
        <v>706.73</v>
      </c>
      <c r="E356" s="2">
        <v>0</v>
      </c>
      <c r="F356" s="2">
        <v>0</v>
      </c>
      <c r="G356" s="3">
        <f t="shared" si="12"/>
        <v>1034.2782999999999</v>
      </c>
      <c r="H356" s="3">
        <f t="shared" si="13"/>
        <v>0.26999999999998181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1500</v>
      </c>
      <c r="D361" s="2">
        <f>'PR-RAS'!E366</f>
        <v>706.73</v>
      </c>
      <c r="E361" s="2">
        <v>0</v>
      </c>
      <c r="F361" s="2">
        <v>0</v>
      </c>
      <c r="G361" s="3">
        <f t="shared" si="12"/>
        <v>1048.8455999999999</v>
      </c>
      <c r="H361" s="3">
        <f t="shared" si="13"/>
        <v>0.26999999999998181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1500</v>
      </c>
      <c r="D365" s="2">
        <f>'PR-RAS'!E370</f>
        <v>706.73</v>
      </c>
      <c r="E365" s="2">
        <v>0</v>
      </c>
      <c r="F365" s="2">
        <v>0</v>
      </c>
      <c r="G365" s="3">
        <f t="shared" si="12"/>
        <v>1060.49944</v>
      </c>
      <c r="H365" s="3">
        <f t="shared" si="13"/>
        <v>0.26999999999998181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210196.67</v>
      </c>
      <c r="D368" s="2">
        <f>'PR-RAS'!E373</f>
        <v>129238.12</v>
      </c>
      <c r="E368" s="2">
        <v>0</v>
      </c>
      <c r="F368" s="2">
        <v>0</v>
      </c>
      <c r="G368" s="3">
        <f t="shared" si="12"/>
        <v>172002.95797000002</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57753.05</v>
      </c>
      <c r="D374" s="2">
        <f>'PR-RAS'!E379</f>
        <v>18275.63</v>
      </c>
      <c r="E374" s="2">
        <v>0</v>
      </c>
      <c r="F374" s="2">
        <v>0</v>
      </c>
      <c r="G374" s="3">
        <f t="shared" si="12"/>
        <v>35175.50763</v>
      </c>
      <c r="H374" s="3">
        <f t="shared" si="13"/>
        <v>0.42000000000189175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9965.33</v>
      </c>
      <c r="D375" s="2">
        <f>'PR-RAS'!E380</f>
        <v>1504.63</v>
      </c>
      <c r="E375" s="2">
        <v>0</v>
      </c>
      <c r="F375" s="2">
        <v>0</v>
      </c>
      <c r="G375" s="3">
        <f t="shared" si="12"/>
        <v>4852.4966599999998</v>
      </c>
      <c r="H375" s="3">
        <f t="shared" si="13"/>
        <v>0.6999999999998181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893.99</v>
      </c>
      <c r="D376" s="2">
        <f>'PR-RAS'!E381</f>
        <v>0</v>
      </c>
      <c r="E376" s="2">
        <v>0</v>
      </c>
      <c r="F376" s="2">
        <v>0</v>
      </c>
      <c r="G376" s="3">
        <f t="shared" si="12"/>
        <v>335.24625000000003</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13995</v>
      </c>
      <c r="D377" s="2">
        <f>'PR-RAS'!E382</f>
        <v>3585</v>
      </c>
      <c r="E377" s="2">
        <v>0</v>
      </c>
      <c r="F377" s="2">
        <v>0</v>
      </c>
      <c r="G377" s="3">
        <f t="shared" si="12"/>
        <v>7958.04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211.2</v>
      </c>
      <c r="D379" s="2">
        <f>'PR-RAS'!E384</f>
        <v>0</v>
      </c>
      <c r="E379" s="2">
        <v>0</v>
      </c>
      <c r="F379" s="2">
        <v>0</v>
      </c>
      <c r="G379" s="3">
        <f t="shared" si="12"/>
        <v>79.83359999999999</v>
      </c>
      <c r="H379" s="3">
        <f t="shared" si="13"/>
        <v>0.19999999999998863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32687.53</v>
      </c>
      <c r="D381" s="2">
        <f>'PR-RAS'!E386</f>
        <v>13186</v>
      </c>
      <c r="E381" s="2">
        <v>0</v>
      </c>
      <c r="F381" s="2">
        <v>0</v>
      </c>
      <c r="G381" s="3">
        <f t="shared" si="12"/>
        <v>22442.6214</v>
      </c>
      <c r="H381" s="3">
        <f t="shared" si="13"/>
        <v>0.47000000000116415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45651.62</v>
      </c>
      <c r="D383" s="2">
        <f>'PR-RAS'!E388</f>
        <v>23049.599999999999</v>
      </c>
      <c r="E383" s="2">
        <v>0</v>
      </c>
      <c r="F383" s="2">
        <v>0</v>
      </c>
      <c r="G383" s="3">
        <f t="shared" si="12"/>
        <v>35048.813240000003</v>
      </c>
      <c r="H383" s="3">
        <f t="shared" si="13"/>
        <v>0.77999999999883585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45651.62</v>
      </c>
      <c r="D384" s="2">
        <f>'PR-RAS'!E389</f>
        <v>23049.599999999999</v>
      </c>
      <c r="E384" s="2">
        <v>0</v>
      </c>
      <c r="F384" s="2">
        <v>0</v>
      </c>
      <c r="G384" s="3">
        <f t="shared" si="12"/>
        <v>35140.564060000004</v>
      </c>
      <c r="H384" s="3">
        <f t="shared" si="13"/>
        <v>0.77999999999883585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106792</v>
      </c>
      <c r="D396" s="2">
        <f>'PR-RAS'!E401</f>
        <v>87912.89</v>
      </c>
      <c r="E396" s="2">
        <v>0</v>
      </c>
      <c r="F396" s="2">
        <v>0</v>
      </c>
      <c r="G396" s="3">
        <f t="shared" si="12"/>
        <v>111634.02310000002</v>
      </c>
      <c r="H396" s="3">
        <f t="shared" si="13"/>
        <v>0.11000000000058208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99552</v>
      </c>
      <c r="D399" s="2">
        <f>'PR-RAS'!E404</f>
        <v>78492.89</v>
      </c>
      <c r="E399" s="2">
        <v>0</v>
      </c>
      <c r="F399" s="2">
        <v>0</v>
      </c>
      <c r="G399" s="3">
        <f t="shared" si="12"/>
        <v>102102.03644000001</v>
      </c>
      <c r="H399" s="3">
        <f t="shared" si="13"/>
        <v>0.11000000000058208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7240</v>
      </c>
      <c r="D400" s="2">
        <f>'PR-RAS'!E405</f>
        <v>9420</v>
      </c>
      <c r="E400" s="2">
        <v>0</v>
      </c>
      <c r="F400" s="2">
        <v>0</v>
      </c>
      <c r="G400" s="3">
        <f t="shared" si="12"/>
        <v>10405.92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211696.67</v>
      </c>
      <c r="D413" s="2">
        <f>'PR-RAS'!E418</f>
        <v>129704.84999999999</v>
      </c>
      <c r="E413" s="2">
        <v>0</v>
      </c>
      <c r="F413" s="2">
        <v>0</v>
      </c>
      <c r="G413" s="3">
        <f t="shared" si="12"/>
        <v>194095.82444</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92736.51</v>
      </c>
      <c r="D415" s="2">
        <f>'PR-RAS'!E420</f>
        <v>304433.18</v>
      </c>
      <c r="E415" s="2">
        <v>0</v>
      </c>
      <c r="F415" s="2">
        <v>0</v>
      </c>
      <c r="G415" s="3">
        <f t="shared" si="12"/>
        <v>290463.58817999996</v>
      </c>
      <c r="H415" s="3">
        <f t="shared" si="13"/>
        <v>0.66999999999825377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1446218.96</v>
      </c>
      <c r="D417" s="2">
        <f>'PR-RAS'!E422</f>
        <v>2365153.9500000002</v>
      </c>
      <c r="E417" s="2">
        <v>0</v>
      </c>
      <c r="F417" s="2">
        <v>0</v>
      </c>
      <c r="G417" s="3">
        <f t="shared" si="12"/>
        <v>2569435.1737600002</v>
      </c>
      <c r="H417" s="3">
        <f t="shared" si="13"/>
        <v>8.9999999850988388E-2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1461600.9599999997</v>
      </c>
      <c r="D418" s="2">
        <f>'PR-RAS'!E423</f>
        <v>1732334.68</v>
      </c>
      <c r="E418" s="2">
        <v>0</v>
      </c>
      <c r="F418" s="2">
        <v>0</v>
      </c>
      <c r="G418" s="3">
        <f t="shared" si="12"/>
        <v>2054254.7234399996</v>
      </c>
      <c r="H418" s="3">
        <f t="shared" si="13"/>
        <v>0.36000000033527613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632819.27000000025</v>
      </c>
      <c r="E419" s="2">
        <v>0</v>
      </c>
      <c r="F419" s="2">
        <v>0</v>
      </c>
      <c r="G419" s="3">
        <f t="shared" si="12"/>
        <v>529036.90972000023</v>
      </c>
      <c r="H419" s="3">
        <f t="shared" si="13"/>
        <v>0.2700000002514571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15381.999999999767</v>
      </c>
      <c r="D420" s="2">
        <f>'PR-RAS'!E425</f>
        <v>0</v>
      </c>
      <c r="E420" s="2">
        <v>0</v>
      </c>
      <c r="F420" s="2">
        <v>0</v>
      </c>
      <c r="G420" s="3">
        <f t="shared" si="12"/>
        <v>6445.0579999999018</v>
      </c>
      <c r="H420" s="3">
        <f t="shared" si="13"/>
        <v>2.3283064365386963E-10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1401148.42</v>
      </c>
      <c r="D421" s="2">
        <f>'PR-RAS'!E426</f>
        <v>1385766.4200000002</v>
      </c>
      <c r="E421" s="2">
        <v>0</v>
      </c>
      <c r="F421" s="2">
        <v>0</v>
      </c>
      <c r="G421" s="3">
        <f t="shared" si="12"/>
        <v>1752526.1292000001</v>
      </c>
      <c r="H421" s="3">
        <f t="shared" si="13"/>
        <v>0.84000000008381903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574.4</v>
      </c>
      <c r="D423" s="2">
        <f>'PR-RAS'!E428</f>
        <v>0</v>
      </c>
      <c r="E423" s="2">
        <v>0</v>
      </c>
      <c r="F423" s="2">
        <v>0</v>
      </c>
      <c r="G423" s="3">
        <f t="shared" si="12"/>
        <v>242.39679999999998</v>
      </c>
      <c r="H423" s="3">
        <f t="shared" si="13"/>
        <v>0.39999999999997726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1446218.96</v>
      </c>
      <c r="D637" s="2">
        <f>'PR-RAS'!E643</f>
        <v>2365153.9500000002</v>
      </c>
      <c r="E637" s="2">
        <v>0</v>
      </c>
      <c r="F637" s="2">
        <v>0</v>
      </c>
      <c r="G637" s="3">
        <f t="shared" si="14"/>
        <v>3928271.0829600003</v>
      </c>
      <c r="H637" s="3">
        <f t="shared" si="15"/>
        <v>8.9999999850988388E-2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1461600.9599999997</v>
      </c>
      <c r="D638" s="2">
        <f>'PR-RAS'!E644</f>
        <v>1732334.68</v>
      </c>
      <c r="E638" s="2">
        <v>0</v>
      </c>
      <c r="F638" s="2">
        <v>0</v>
      </c>
      <c r="G638" s="3">
        <f t="shared" si="14"/>
        <v>3138034.1938399998</v>
      </c>
      <c r="H638" s="3">
        <f t="shared" si="15"/>
        <v>0.36000000033527613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632819.27000000025</v>
      </c>
      <c r="E639" s="2">
        <v>0</v>
      </c>
      <c r="F639" s="2">
        <v>0</v>
      </c>
      <c r="G639" s="3">
        <f t="shared" si="14"/>
        <v>807477.38852000039</v>
      </c>
      <c r="H639" s="3">
        <f t="shared" si="15"/>
        <v>0.2700000002514571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15381.999999999767</v>
      </c>
      <c r="D640" s="2">
        <f>'PR-RAS'!E646</f>
        <v>0</v>
      </c>
      <c r="E640" s="2">
        <v>0</v>
      </c>
      <c r="F640" s="2">
        <v>0</v>
      </c>
      <c r="G640" s="3">
        <f t="shared" si="14"/>
        <v>9829.0979999998508</v>
      </c>
      <c r="H640" s="3">
        <f t="shared" si="15"/>
        <v>2.3283064365386963E-10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1401148.42</v>
      </c>
      <c r="D641" s="2">
        <f>'PR-RAS'!E647</f>
        <v>1385766.4200000002</v>
      </c>
      <c r="E641" s="2">
        <v>0</v>
      </c>
      <c r="F641" s="2">
        <v>0</v>
      </c>
      <c r="G641" s="3">
        <f t="shared" si="14"/>
        <v>2670516.0064000003</v>
      </c>
      <c r="H641" s="3">
        <f t="shared" si="15"/>
        <v>0.84000000008381903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1385766.4200000002</v>
      </c>
      <c r="D643" s="2">
        <f>'PR-RAS'!E649</f>
        <v>2018585.6900000004</v>
      </c>
      <c r="E643" s="2">
        <v>0</v>
      </c>
      <c r="F643" s="2">
        <v>0</v>
      </c>
      <c r="G643" s="3">
        <f t="shared" si="14"/>
        <v>3481526.0676000006</v>
      </c>
      <c r="H643" s="3">
        <f t="shared" si="15"/>
        <v>0.7299999997485429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37010.379999999997</v>
      </c>
      <c r="D645" s="2">
        <f>'PR-RAS'!E651</f>
        <v>0</v>
      </c>
      <c r="E645" s="2">
        <v>0</v>
      </c>
      <c r="F645" s="2">
        <v>0</v>
      </c>
      <c r="G645" s="3">
        <f t="shared" si="14"/>
        <v>23834.684719999997</v>
      </c>
      <c r="H645" s="3">
        <f t="shared" si="15"/>
        <v>0.37999999999738066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1378222.51</v>
      </c>
      <c r="D646" s="2">
        <f>'PR-RAS'!E653</f>
        <v>1366407.59</v>
      </c>
      <c r="E646" s="2">
        <v>0</v>
      </c>
      <c r="F646" s="2">
        <v>0</v>
      </c>
      <c r="G646" s="3">
        <f t="shared" si="14"/>
        <v>2651619.3100500004</v>
      </c>
      <c r="H646" s="3">
        <f t="shared" si="15"/>
        <v>0.89999999990686774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2772172.72</v>
      </c>
      <c r="D647" s="2">
        <f>'PR-RAS'!E654</f>
        <v>3971084.82</v>
      </c>
      <c r="E647" s="2">
        <v>0</v>
      </c>
      <c r="F647" s="2">
        <v>0</v>
      </c>
      <c r="G647" s="3">
        <f t="shared" si="14"/>
        <v>6921465.1645599995</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2783987.64</v>
      </c>
      <c r="D648" s="2">
        <f>'PR-RAS'!E655</f>
        <v>3302841.89</v>
      </c>
      <c r="E648" s="2">
        <v>0</v>
      </c>
      <c r="F648" s="2">
        <v>0</v>
      </c>
      <c r="G648" s="3">
        <f t="shared" si="14"/>
        <v>6075117.4087399999</v>
      </c>
      <c r="H648" s="3">
        <f t="shared" si="15"/>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1366407.5900000003</v>
      </c>
      <c r="D649" s="2">
        <f>'PR-RAS'!E656</f>
        <v>2034650.52</v>
      </c>
      <c r="E649" s="2">
        <v>0</v>
      </c>
      <c r="F649" s="2">
        <v>0</v>
      </c>
      <c r="G649" s="3">
        <f t="shared" si="14"/>
        <v>3522339.1922400007</v>
      </c>
      <c r="H649" s="3">
        <f t="shared" si="15"/>
        <v>0.88999999966472387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24</v>
      </c>
      <c r="E651" s="2">
        <v>0</v>
      </c>
      <c r="F651" s="2">
        <v>0</v>
      </c>
      <c r="G651" s="3">
        <f t="shared" si="14"/>
        <v>49.4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24</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9757.6</v>
      </c>
      <c r="D674" s="2">
        <f>'PR-RAS'!E681</f>
        <v>39970.25</v>
      </c>
      <c r="E674" s="2">
        <v>0</v>
      </c>
      <c r="F674" s="2">
        <v>0</v>
      </c>
      <c r="G674" s="3">
        <f t="shared" si="14"/>
        <v>60366.821300000011</v>
      </c>
      <c r="H674" s="3">
        <f t="shared" si="15"/>
        <v>0.6499999999996362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5000</v>
      </c>
      <c r="E679" s="2">
        <v>0</v>
      </c>
      <c r="F679" s="2">
        <v>0</v>
      </c>
      <c r="G679" s="3">
        <f t="shared" si="14"/>
        <v>6780.0000000000009</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1112125.1200000001</v>
      </c>
      <c r="D717" s="2">
        <f>'PR-RAS'!E724</f>
        <v>1932334.4</v>
      </c>
      <c r="E717" s="2">
        <v>0</v>
      </c>
      <c r="F717" s="2">
        <v>0</v>
      </c>
      <c r="G717" s="3">
        <f t="shared" si="14"/>
        <v>3563384.4467199999</v>
      </c>
      <c r="H717" s="3">
        <f t="shared" si="15"/>
        <v>0.52000000001862645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5988.68</v>
      </c>
      <c r="E719" s="2">
        <v>0</v>
      </c>
      <c r="F719" s="2">
        <v>0</v>
      </c>
      <c r="G719" s="3">
        <f t="shared" si="14"/>
        <v>8599.7444799999994</v>
      </c>
      <c r="H719" s="3">
        <f t="shared" si="15"/>
        <v>0.31999999999970896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14289.48</v>
      </c>
      <c r="D727" s="2">
        <f>'PR-RAS'!E734</f>
        <v>17838.240000000002</v>
      </c>
      <c r="E727" s="2">
        <v>0</v>
      </c>
      <c r="F727" s="2">
        <v>0</v>
      </c>
      <c r="G727" s="3">
        <f t="shared" si="14"/>
        <v>36275.286960000005</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166.81</v>
      </c>
      <c r="D730" s="2">
        <f>'PR-RAS'!E737</f>
        <v>1933.32</v>
      </c>
      <c r="E730" s="2">
        <v>0</v>
      </c>
      <c r="F730" s="2">
        <v>0</v>
      </c>
      <c r="G730" s="3">
        <f t="shared" si="14"/>
        <v>2940.3850499999999</v>
      </c>
      <c r="H730" s="3">
        <f t="shared" si="15"/>
        <v>0.50999999999993406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2879.04</v>
      </c>
      <c r="D731" s="2">
        <f>'PR-RAS'!E738</f>
        <v>4983.75</v>
      </c>
      <c r="E731" s="2">
        <v>0</v>
      </c>
      <c r="F731" s="2">
        <v>0</v>
      </c>
      <c r="G731" s="3">
        <f t="shared" si="14"/>
        <v>9377.9742000000006</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4278.21</v>
      </c>
      <c r="D732" s="2">
        <f>'PR-RAS'!E739</f>
        <v>4173.28</v>
      </c>
      <c r="E732" s="2">
        <v>0</v>
      </c>
      <c r="F732" s="2">
        <v>0</v>
      </c>
      <c r="G732" s="3">
        <f t="shared" si="14"/>
        <v>9228.70687</v>
      </c>
      <c r="H732" s="3">
        <f t="shared" si="15"/>
        <v>0.48999999999978172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7733.69</v>
      </c>
      <c r="D734" s="2">
        <f>'PR-RAS'!E741</f>
        <v>8256.7199999999993</v>
      </c>
      <c r="E734" s="2">
        <v>0</v>
      </c>
      <c r="F734" s="2">
        <v>0</v>
      </c>
      <c r="G734" s="3">
        <f t="shared" si="14"/>
        <v>17773.146289999997</v>
      </c>
      <c r="H734" s="3">
        <f t="shared" si="15"/>
        <v>0.59000000000105501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3227.64</v>
      </c>
      <c r="D735" s="2">
        <f>'PR-RAS'!E742</f>
        <v>4259.47</v>
      </c>
      <c r="E735" s="2">
        <v>0</v>
      </c>
      <c r="F735" s="2">
        <v>0</v>
      </c>
      <c r="G735" s="3">
        <f t="shared" si="14"/>
        <v>8621.9897199999996</v>
      </c>
      <c r="H735" s="3">
        <f t="shared" si="15"/>
        <v>0.83000000000038199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5275591.76</v>
      </c>
      <c r="D1011" s="7">
        <f>BILANCA!E6</f>
        <v>5472671.4699999997</v>
      </c>
      <c r="E1011" s="7">
        <v>0</v>
      </c>
      <c r="F1011" s="7">
        <v>0</v>
      </c>
      <c r="G1011" s="8">
        <f t="shared" ref="G1011:G1306" si="38">B1011/1000*C1011+B1011/500*D1011</f>
        <v>16220.934700000002</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3438908.4299999992</v>
      </c>
      <c r="D1012" s="2">
        <f>BILANCA!E7</f>
        <v>3002783.9499999997</v>
      </c>
      <c r="E1012" s="2">
        <v>0</v>
      </c>
      <c r="F1012" s="2">
        <v>0</v>
      </c>
      <c r="G1012" s="3">
        <f t="shared" si="38"/>
        <v>18888.952659999999</v>
      </c>
      <c r="H1012" s="3">
        <f t="shared" si="35"/>
        <v>0.47999999951571226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1102245.92</v>
      </c>
      <c r="D1013" s="2">
        <f>BILANCA!E8</f>
        <v>914290.74</v>
      </c>
      <c r="E1013" s="2">
        <v>0</v>
      </c>
      <c r="F1013" s="2">
        <v>0</v>
      </c>
      <c r="G1013" s="3">
        <f t="shared" si="38"/>
        <v>8792.4822000000004</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1832992.39</v>
      </c>
      <c r="D1015" s="2">
        <f>BILANCA!E10</f>
        <v>1784599.03</v>
      </c>
      <c r="E1015" s="2">
        <v>0</v>
      </c>
      <c r="F1015" s="2">
        <v>0</v>
      </c>
      <c r="G1015" s="3">
        <f t="shared" si="38"/>
        <v>27010.952250000002</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730746.47</v>
      </c>
      <c r="D1016" s="2">
        <f>BILANCA!E11</f>
        <v>870308.29</v>
      </c>
      <c r="E1016" s="2">
        <v>0</v>
      </c>
      <c r="F1016" s="2">
        <v>0</v>
      </c>
      <c r="G1016" s="3">
        <f t="shared" si="38"/>
        <v>14828.178300000001</v>
      </c>
      <c r="H1016" s="3">
        <f t="shared" si="35"/>
        <v>0.76000000000931323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2173406.1399999997</v>
      </c>
      <c r="D1017" s="2">
        <f>BILANCA!E12</f>
        <v>1877783.56</v>
      </c>
      <c r="E1017" s="2">
        <v>0</v>
      </c>
      <c r="F1017" s="2">
        <v>0</v>
      </c>
      <c r="G1017" s="3">
        <f t="shared" si="38"/>
        <v>41502.812819999999</v>
      </c>
      <c r="H1017" s="3">
        <f t="shared" si="35"/>
        <v>0.57999999960884452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1515583.72</v>
      </c>
      <c r="D1018" s="2">
        <f>BILANCA!E13</f>
        <v>1417364.73</v>
      </c>
      <c r="E1018" s="2">
        <v>0</v>
      </c>
      <c r="F1018" s="2">
        <v>0</v>
      </c>
      <c r="G1018" s="3">
        <f t="shared" si="38"/>
        <v>34802.505440000001</v>
      </c>
      <c r="H1018" s="3">
        <f t="shared" si="35"/>
        <v>0.55000000004656613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1530628.99</v>
      </c>
      <c r="D1020" s="2">
        <f>BILANCA!E15</f>
        <v>1506002.6</v>
      </c>
      <c r="E1020" s="2">
        <v>0</v>
      </c>
      <c r="F1020" s="2">
        <v>0</v>
      </c>
      <c r="G1020" s="3">
        <f t="shared" si="38"/>
        <v>45426.341899999999</v>
      </c>
      <c r="H1020" s="3">
        <f t="shared" si="35"/>
        <v>0.40999999991618097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406536.26</v>
      </c>
      <c r="D1021" s="2">
        <f>BILANCA!E16</f>
        <v>406536.26</v>
      </c>
      <c r="E1021" s="2">
        <v>0</v>
      </c>
      <c r="F1021" s="2">
        <v>0</v>
      </c>
      <c r="G1021" s="3">
        <f t="shared" si="38"/>
        <v>13415.69658</v>
      </c>
      <c r="H1021" s="3">
        <f t="shared" si="35"/>
        <v>0.52000000001862645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421581.53</v>
      </c>
      <c r="D1023" s="2">
        <f>BILANCA!E18</f>
        <v>495174.13</v>
      </c>
      <c r="E1023" s="2">
        <v>0</v>
      </c>
      <c r="F1023" s="2">
        <v>0</v>
      </c>
      <c r="G1023" s="3">
        <f t="shared" si="38"/>
        <v>18355.08727</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320897.14</v>
      </c>
      <c r="D1024" s="2">
        <f>BILANCA!E19</f>
        <v>220319.30000000005</v>
      </c>
      <c r="E1024" s="2">
        <v>0</v>
      </c>
      <c r="F1024" s="2">
        <v>0</v>
      </c>
      <c r="G1024" s="3">
        <f t="shared" si="38"/>
        <v>10661.500360000002</v>
      </c>
      <c r="H1024" s="3">
        <f t="shared" si="35"/>
        <v>0.44000000006053597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259012.55</v>
      </c>
      <c r="D1025" s="2">
        <f>BILANCA!E20</f>
        <v>240299.48</v>
      </c>
      <c r="E1025" s="2">
        <v>0</v>
      </c>
      <c r="F1025" s="2">
        <v>0</v>
      </c>
      <c r="G1025" s="3">
        <f t="shared" si="38"/>
        <v>11094.17265</v>
      </c>
      <c r="H1025" s="3">
        <f t="shared" si="35"/>
        <v>0.93000000002211891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209090.78</v>
      </c>
      <c r="D1026" s="2">
        <f>BILANCA!E21</f>
        <v>190805.62</v>
      </c>
      <c r="E1026" s="2">
        <v>0</v>
      </c>
      <c r="F1026" s="2">
        <v>0</v>
      </c>
      <c r="G1026" s="3">
        <f t="shared" si="38"/>
        <v>9451.2323199999992</v>
      </c>
      <c r="H1026" s="3">
        <f t="shared" si="35"/>
        <v>0.60000000000582077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161491.53</v>
      </c>
      <c r="D1027" s="2">
        <f>BILANCA!E22</f>
        <v>48164.04</v>
      </c>
      <c r="E1027" s="2">
        <v>0</v>
      </c>
      <c r="F1027" s="2">
        <v>0</v>
      </c>
      <c r="G1027" s="3">
        <f t="shared" si="38"/>
        <v>4382.9333700000007</v>
      </c>
      <c r="H1027" s="3">
        <f t="shared" si="35"/>
        <v>0.51000000000203727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2159.9299999999998</v>
      </c>
      <c r="D1028" s="2">
        <f>BILANCA!E23</f>
        <v>2159.9299999999998</v>
      </c>
      <c r="E1028" s="2">
        <v>0</v>
      </c>
      <c r="F1028" s="2">
        <v>0</v>
      </c>
      <c r="G1028" s="3">
        <f t="shared" si="38"/>
        <v>116.63621999999998</v>
      </c>
      <c r="H1028" s="3">
        <f t="shared" si="35"/>
        <v>0.14000000000032742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4554.17</v>
      </c>
      <c r="D1029" s="2">
        <f>BILANCA!E24</f>
        <v>2273.65</v>
      </c>
      <c r="E1029" s="2">
        <v>0</v>
      </c>
      <c r="F1029" s="2">
        <v>0</v>
      </c>
      <c r="G1029" s="3">
        <f t="shared" si="38"/>
        <v>172.92793</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301267.58</v>
      </c>
      <c r="D1031" s="2">
        <f>BILANCA!E26</f>
        <v>296077.33</v>
      </c>
      <c r="E1031" s="2">
        <v>0</v>
      </c>
      <c r="F1031" s="2">
        <v>0</v>
      </c>
      <c r="G1031" s="3">
        <f t="shared" si="38"/>
        <v>18761.867040000001</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616679.4</v>
      </c>
      <c r="D1033" s="2">
        <f>BILANCA!E28</f>
        <v>559460.75</v>
      </c>
      <c r="E1033" s="2">
        <v>0</v>
      </c>
      <c r="F1033" s="2">
        <v>0</v>
      </c>
      <c r="G1033" s="3">
        <f t="shared" si="38"/>
        <v>39918.820699999997</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104928.39000000001</v>
      </c>
      <c r="D1034" s="2">
        <f>BILANCA!E29</f>
        <v>98529.97</v>
      </c>
      <c r="E1034" s="2">
        <v>0</v>
      </c>
      <c r="F1034" s="2">
        <v>0</v>
      </c>
      <c r="G1034" s="3">
        <f t="shared" si="38"/>
        <v>7247.7199200000014</v>
      </c>
      <c r="H1034" s="3">
        <f t="shared" si="35"/>
        <v>0.42000000001280569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293962.34000000003</v>
      </c>
      <c r="D1035" s="2">
        <f>BILANCA!E30</f>
        <v>289663.99</v>
      </c>
      <c r="E1035" s="2">
        <v>0</v>
      </c>
      <c r="F1035" s="2">
        <v>0</v>
      </c>
      <c r="G1035" s="3">
        <f t="shared" si="38"/>
        <v>21832.258000000002</v>
      </c>
      <c r="H1035" s="3">
        <f t="shared" si="35"/>
        <v>0.3500000000349246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189033.95</v>
      </c>
      <c r="D1039" s="2">
        <f>BILANCA!E34</f>
        <v>191134.02</v>
      </c>
      <c r="E1039" s="2">
        <v>0</v>
      </c>
      <c r="F1039" s="2">
        <v>0</v>
      </c>
      <c r="G1039" s="3">
        <f t="shared" si="38"/>
        <v>16567.757710000002</v>
      </c>
      <c r="H1039" s="3">
        <f t="shared" si="35"/>
        <v>6.9999999977881089E-2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231996.8899999999</v>
      </c>
      <c r="D1050" s="2">
        <f>BILANCA!E45</f>
        <v>141569.55999999994</v>
      </c>
      <c r="E1050" s="2">
        <v>0</v>
      </c>
      <c r="F1050" s="2">
        <v>0</v>
      </c>
      <c r="G1050" s="3">
        <f t="shared" si="38"/>
        <v>20605.440399999992</v>
      </c>
      <c r="H1050" s="3">
        <f t="shared" si="35"/>
        <v>0.55000000016298145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243386.71</v>
      </c>
      <c r="D1052" s="2">
        <f>BILANCA!E47</f>
        <v>241701.13</v>
      </c>
      <c r="E1052" s="2">
        <v>0</v>
      </c>
      <c r="F1052" s="2">
        <v>0</v>
      </c>
      <c r="G1052" s="3">
        <f t="shared" si="38"/>
        <v>30525.136740000002</v>
      </c>
      <c r="H1052" s="3">
        <f t="shared" si="35"/>
        <v>0.42000000001280569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716380.49</v>
      </c>
      <c r="D1053" s="2">
        <f>BILANCA!E48</f>
        <v>758856.21</v>
      </c>
      <c r="E1053" s="2">
        <v>0</v>
      </c>
      <c r="F1053" s="2">
        <v>0</v>
      </c>
      <c r="G1053" s="3">
        <f t="shared" si="38"/>
        <v>96065.995129999981</v>
      </c>
      <c r="H1053" s="3">
        <f t="shared" si="35"/>
        <v>0.69999999995343387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100623.14</v>
      </c>
      <c r="D1054" s="2">
        <f>BILANCA!E49</f>
        <v>105123.14</v>
      </c>
      <c r="E1054" s="2">
        <v>0</v>
      </c>
      <c r="F1054" s="2">
        <v>0</v>
      </c>
      <c r="G1054" s="3">
        <f t="shared" si="38"/>
        <v>13678.25448</v>
      </c>
      <c r="H1054" s="3">
        <f t="shared" si="35"/>
        <v>0.27999999999883585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828393.45</v>
      </c>
      <c r="D1055" s="2">
        <f>BILANCA!E50</f>
        <v>964110.92</v>
      </c>
      <c r="E1055" s="2">
        <v>0</v>
      </c>
      <c r="F1055" s="2">
        <v>0</v>
      </c>
      <c r="G1055" s="3">
        <f t="shared" si="38"/>
        <v>124047.68805</v>
      </c>
      <c r="H1055" s="3">
        <f t="shared" si="35"/>
        <v>0.52999999991152436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97693.86</v>
      </c>
      <c r="D1059" s="2">
        <f>BILANCA!E54</f>
        <v>78939.25</v>
      </c>
      <c r="E1059" s="2">
        <v>0</v>
      </c>
      <c r="F1059" s="2">
        <v>0</v>
      </c>
      <c r="G1059" s="3">
        <f t="shared" si="38"/>
        <v>12523.04564</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97693.86</v>
      </c>
      <c r="D1060" s="2">
        <f>BILANCA!E55</f>
        <v>78939.25</v>
      </c>
      <c r="E1060" s="2">
        <v>0</v>
      </c>
      <c r="F1060" s="2">
        <v>0</v>
      </c>
      <c r="G1060" s="3">
        <f t="shared" si="38"/>
        <v>12778.618</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141692.01</v>
      </c>
      <c r="D1061" s="2">
        <f>BILANCA!E56</f>
        <v>182231.01</v>
      </c>
      <c r="E1061" s="2">
        <v>0</v>
      </c>
      <c r="F1061" s="2">
        <v>0</v>
      </c>
      <c r="G1061" s="3">
        <f t="shared" si="38"/>
        <v>25813.855530000001</v>
      </c>
      <c r="H1061" s="3">
        <f t="shared" si="35"/>
        <v>2.0000000018626451E-2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2588.09</v>
      </c>
      <c r="D1062" s="2">
        <f>BILANCA!E57</f>
        <v>2588.09</v>
      </c>
      <c r="E1062" s="2">
        <v>0</v>
      </c>
      <c r="F1062" s="2">
        <v>0</v>
      </c>
      <c r="G1062" s="3">
        <f t="shared" si="38"/>
        <v>403.74203999999997</v>
      </c>
      <c r="H1062" s="3">
        <f t="shared" si="35"/>
        <v>0.18000000000029104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27689</v>
      </c>
      <c r="D1063" s="2">
        <f>BILANCA!E58</f>
        <v>27689</v>
      </c>
      <c r="E1063" s="2">
        <v>0</v>
      </c>
      <c r="F1063" s="2">
        <v>0</v>
      </c>
      <c r="G1063" s="3">
        <f t="shared" si="38"/>
        <v>4402.5510000000004</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111414.92</v>
      </c>
      <c r="D1066" s="2">
        <f>BILANCA!E61</f>
        <v>151953.92000000001</v>
      </c>
      <c r="E1066" s="2">
        <v>0</v>
      </c>
      <c r="F1066" s="2">
        <v>0</v>
      </c>
      <c r="G1066" s="3">
        <f t="shared" si="38"/>
        <v>23258.074560000001</v>
      </c>
      <c r="H1066" s="3">
        <f t="shared" si="35"/>
        <v>0.15999999998894054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21564.36</v>
      </c>
      <c r="D1068" s="2">
        <f>BILANCA!E63</f>
        <v>28478.639999999999</v>
      </c>
      <c r="E1068" s="2">
        <v>0</v>
      </c>
      <c r="F1068" s="2">
        <v>0</v>
      </c>
      <c r="G1068" s="3">
        <f t="shared" si="38"/>
        <v>4554.2551199999998</v>
      </c>
      <c r="H1068" s="3">
        <f t="shared" si="35"/>
        <v>0.72000000000116415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5617.15</v>
      </c>
      <c r="D1069" s="2">
        <f>BILANCA!E64</f>
        <v>5617.15</v>
      </c>
      <c r="E1069" s="2">
        <v>0</v>
      </c>
      <c r="F1069" s="2">
        <v>0</v>
      </c>
      <c r="G1069" s="3">
        <f t="shared" si="38"/>
        <v>994.23554999999988</v>
      </c>
      <c r="H1069" s="3">
        <f t="shared" si="35"/>
        <v>0.2999999999992724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3082.99</v>
      </c>
      <c r="D1070" s="2">
        <f>BILANCA!E65</f>
        <v>3082.99</v>
      </c>
      <c r="E1070" s="2">
        <v>0</v>
      </c>
      <c r="F1070" s="2">
        <v>0</v>
      </c>
      <c r="G1070" s="3">
        <f t="shared" si="38"/>
        <v>554.93819999999994</v>
      </c>
      <c r="H1070" s="3">
        <f t="shared" si="35"/>
        <v>2.0000000000436557E-2</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12864.22</v>
      </c>
      <c r="D1072" s="2">
        <f>BILANCA!E67</f>
        <v>19778.5</v>
      </c>
      <c r="E1072" s="2">
        <v>0</v>
      </c>
      <c r="F1072" s="2">
        <v>0</v>
      </c>
      <c r="G1072" s="3">
        <f t="shared" si="38"/>
        <v>3250.11564</v>
      </c>
      <c r="H1072" s="3">
        <f t="shared" si="35"/>
        <v>0.71999999999934516</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1836683.33</v>
      </c>
      <c r="D1074" s="2">
        <f>BILANCA!E69</f>
        <v>2469887.52</v>
      </c>
      <c r="E1074" s="2">
        <v>0</v>
      </c>
      <c r="F1074" s="2">
        <v>0</v>
      </c>
      <c r="G1074" s="3">
        <f t="shared" si="38"/>
        <v>433693.33568000002</v>
      </c>
      <c r="H1074" s="3">
        <f t="shared" si="35"/>
        <v>0.81000000005587935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1366407.59</v>
      </c>
      <c r="D1075" s="2">
        <f>BILANCA!E70</f>
        <v>2034650.52</v>
      </c>
      <c r="E1075" s="2">
        <v>0</v>
      </c>
      <c r="F1075" s="2">
        <v>0</v>
      </c>
      <c r="G1075" s="3">
        <f t="shared" si="38"/>
        <v>353321.06095000001</v>
      </c>
      <c r="H1075" s="3">
        <f t="shared" si="35"/>
        <v>0.88999999989755452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1365907.57</v>
      </c>
      <c r="D1076" s="2">
        <f>BILANCA!E71</f>
        <v>2034150.5</v>
      </c>
      <c r="E1076" s="2">
        <v>0</v>
      </c>
      <c r="F1076" s="2">
        <v>0</v>
      </c>
      <c r="G1076" s="3">
        <f t="shared" si="38"/>
        <v>358657.76562000008</v>
      </c>
      <c r="H1076" s="3">
        <f t="shared" si="35"/>
        <v>0.92999999993480742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1365907.57</v>
      </c>
      <c r="D1078" s="2">
        <f>BILANCA!E73</f>
        <v>2034150.5</v>
      </c>
      <c r="E1078" s="2">
        <v>0</v>
      </c>
      <c r="F1078" s="2">
        <v>0</v>
      </c>
      <c r="G1078" s="3">
        <f t="shared" si="38"/>
        <v>369526.18276</v>
      </c>
      <c r="H1078" s="3">
        <f t="shared" si="35"/>
        <v>0.92999999993480742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0.02</v>
      </c>
      <c r="D1081" s="2">
        <f>BILANCA!E76</f>
        <v>0.02</v>
      </c>
      <c r="E1081" s="2">
        <v>0</v>
      </c>
      <c r="F1081" s="2">
        <v>0</v>
      </c>
      <c r="G1081" s="3">
        <f t="shared" si="38"/>
        <v>4.2599999999999999E-3</v>
      </c>
      <c r="H1081" s="3">
        <f t="shared" si="35"/>
        <v>0.04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0.02</v>
      </c>
      <c r="D1082" s="2">
        <f>BILANCA!E77</f>
        <v>0.02</v>
      </c>
      <c r="E1082" s="2">
        <v>0</v>
      </c>
      <c r="F1082" s="2">
        <v>0</v>
      </c>
      <c r="G1082" s="3">
        <f t="shared" ref="G1082:G1084" si="39">B1082/1000*C1082+B1082/500*D1082</f>
        <v>4.3199999999999992E-3</v>
      </c>
      <c r="H1082" s="3">
        <f t="shared" ref="H1082:H1084" si="40">ABS(C1082-ROUND(C1082,0))+ABS(D1082-ROUND(D1082,0))</f>
        <v>0.04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500</v>
      </c>
      <c r="D1085" s="2">
        <f>BILANCA!E80</f>
        <v>500</v>
      </c>
      <c r="E1085" s="2">
        <v>0</v>
      </c>
      <c r="F1085" s="2">
        <v>0</v>
      </c>
      <c r="G1085" s="3">
        <f t="shared" si="38"/>
        <v>112.5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28599.99</v>
      </c>
      <c r="D1087" s="2">
        <f>BILANCA!E82</f>
        <v>31289.61</v>
      </c>
      <c r="E1087" s="2">
        <v>0</v>
      </c>
      <c r="F1087" s="2">
        <v>0</v>
      </c>
      <c r="G1087" s="3">
        <f t="shared" si="38"/>
        <v>7020.7991700000002</v>
      </c>
      <c r="H1087" s="3">
        <f t="shared" si="35"/>
        <v>0.39999999999781721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189.9</v>
      </c>
      <c r="D1088" s="2">
        <f>BILANCA!E83</f>
        <v>189.9</v>
      </c>
      <c r="E1088" s="2">
        <v>0</v>
      </c>
      <c r="F1088" s="2">
        <v>0</v>
      </c>
      <c r="G1088" s="3">
        <f t="shared" si="38"/>
        <v>44.436599999999999</v>
      </c>
      <c r="H1088" s="3">
        <f t="shared" si="35"/>
        <v>0.19999999999998863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27702.06</v>
      </c>
      <c r="D1090" s="2">
        <f>BILANCA!E85</f>
        <v>29561.19</v>
      </c>
      <c r="E1090" s="2">
        <v>0</v>
      </c>
      <c r="F1090" s="2">
        <v>0</v>
      </c>
      <c r="G1090" s="3">
        <f t="shared" si="38"/>
        <v>6945.9552000000003</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708.03</v>
      </c>
      <c r="D1092" s="2">
        <f>BILANCA!E87</f>
        <v>1538.52</v>
      </c>
      <c r="E1092" s="2">
        <v>0</v>
      </c>
      <c r="F1092" s="2">
        <v>0</v>
      </c>
      <c r="G1092" s="3">
        <f t="shared" si="38"/>
        <v>310.37574000000001</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404665.37</v>
      </c>
      <c r="D1152" s="2">
        <f>BILANCA!E147</f>
        <v>403947.39</v>
      </c>
      <c r="E1152" s="2">
        <v>0</v>
      </c>
      <c r="F1152" s="2">
        <v>0</v>
      </c>
      <c r="G1152" s="3">
        <f t="shared" si="38"/>
        <v>172183.54129999998</v>
      </c>
      <c r="H1152" s="3">
        <f t="shared" si="41"/>
        <v>0.76000000000931323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403947.37</v>
      </c>
      <c r="D1164" s="2">
        <f>BILANCA!E159</f>
        <v>403947.37</v>
      </c>
      <c r="E1164" s="2">
        <v>0</v>
      </c>
      <c r="F1164" s="2">
        <v>0</v>
      </c>
      <c r="G1164" s="3">
        <f t="shared" si="38"/>
        <v>186623.68494000001</v>
      </c>
      <c r="H1164" s="3">
        <f t="shared" si="41"/>
        <v>0.73999999999068677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718</v>
      </c>
      <c r="D1165" s="2">
        <f>BILANCA!E160</f>
        <v>0</v>
      </c>
      <c r="E1165" s="2">
        <v>0</v>
      </c>
      <c r="F1165" s="2">
        <v>0</v>
      </c>
      <c r="G1165" s="3">
        <f t="shared" si="38"/>
        <v>111.29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0.02</v>
      </c>
      <c r="E1166" s="2">
        <v>0</v>
      </c>
      <c r="F1166" s="2">
        <v>0</v>
      </c>
      <c r="G1166" s="3">
        <f t="shared" si="38"/>
        <v>6.2399999999999999E-3</v>
      </c>
      <c r="H1166" s="3">
        <f t="shared" si="41"/>
        <v>0.02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37010.379999999997</v>
      </c>
      <c r="D1176" s="2">
        <f>BILANCA!E171</f>
        <v>0</v>
      </c>
      <c r="E1176" s="2">
        <v>0</v>
      </c>
      <c r="F1176" s="2">
        <v>0</v>
      </c>
      <c r="G1176" s="3">
        <f t="shared" si="38"/>
        <v>6143.7230799999998</v>
      </c>
      <c r="H1176" s="3">
        <f t="shared" si="41"/>
        <v>0.37999999999738066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37010.379999999997</v>
      </c>
      <c r="D1179" s="2">
        <f>BILANCA!E174</f>
        <v>0</v>
      </c>
      <c r="E1179" s="2">
        <v>0</v>
      </c>
      <c r="F1179" s="2">
        <v>0</v>
      </c>
      <c r="G1179" s="3">
        <f t="shared" si="38"/>
        <v>6254.7542199999998</v>
      </c>
      <c r="H1179" s="3">
        <f t="shared" si="41"/>
        <v>0.37999999999738066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5275591.7600000007</v>
      </c>
      <c r="D1180" s="2">
        <f>BILANCA!E176</f>
        <v>5472671.4699999997</v>
      </c>
      <c r="E1180" s="2">
        <v>0</v>
      </c>
      <c r="F1180" s="2">
        <v>0</v>
      </c>
      <c r="G1180" s="3">
        <f t="shared" si="38"/>
        <v>2757558.8990000002</v>
      </c>
      <c r="H1180" s="3">
        <f t="shared" si="41"/>
        <v>0.70999999903142452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471906.87</v>
      </c>
      <c r="D1181" s="2">
        <f>BILANCA!E177</f>
        <v>479780.47</v>
      </c>
      <c r="E1181" s="2">
        <v>0</v>
      </c>
      <c r="F1181" s="2">
        <v>0</v>
      </c>
      <c r="G1181" s="3">
        <f t="shared" si="38"/>
        <v>244780.99551000001</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459630.62</v>
      </c>
      <c r="D1182" s="2">
        <f>BILANCA!E178</f>
        <v>71677.599999999991</v>
      </c>
      <c r="E1182" s="2">
        <v>0</v>
      </c>
      <c r="F1182" s="2">
        <v>0</v>
      </c>
      <c r="G1182" s="3">
        <f t="shared" si="38"/>
        <v>103713.56104</v>
      </c>
      <c r="H1182" s="3">
        <f t="shared" si="41"/>
        <v>0.78000000001338776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35879.629999999997</v>
      </c>
      <c r="D1183" s="2">
        <f>BILANCA!E179</f>
        <v>44231.45</v>
      </c>
      <c r="E1183" s="2">
        <v>0</v>
      </c>
      <c r="F1183" s="2">
        <v>0</v>
      </c>
      <c r="G1183" s="3">
        <f t="shared" si="38"/>
        <v>21511.257689999995</v>
      </c>
      <c r="H1183" s="3">
        <f t="shared" si="41"/>
        <v>0.81999999999970896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15542.19</v>
      </c>
      <c r="D1184" s="2">
        <f>BILANCA!E180</f>
        <v>26877.73</v>
      </c>
      <c r="E1184" s="2">
        <v>0</v>
      </c>
      <c r="F1184" s="2">
        <v>0</v>
      </c>
      <c r="G1184" s="3">
        <f t="shared" si="38"/>
        <v>12057.791099999999</v>
      </c>
      <c r="H1184" s="3">
        <f t="shared" si="41"/>
        <v>0.46000000000094587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103.88</v>
      </c>
      <c r="D1185" s="2">
        <f>BILANCA!E181</f>
        <v>48.77</v>
      </c>
      <c r="E1185" s="2">
        <v>0</v>
      </c>
      <c r="F1185" s="2">
        <v>0</v>
      </c>
      <c r="G1185" s="3">
        <f t="shared" si="38"/>
        <v>35.2485</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103.88</v>
      </c>
      <c r="D1188" s="2">
        <f>BILANCA!E184</f>
        <v>48.77</v>
      </c>
      <c r="E1188" s="2">
        <v>0</v>
      </c>
      <c r="F1188" s="2">
        <v>0</v>
      </c>
      <c r="G1188" s="3">
        <f t="shared" si="38"/>
        <v>35.852760000000004</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408104.92</v>
      </c>
      <c r="D1200" s="2">
        <f>BILANCA!E196</f>
        <v>519.65</v>
      </c>
      <c r="E1200" s="2">
        <v>0</v>
      </c>
      <c r="F1200" s="2">
        <v>0</v>
      </c>
      <c r="G1200" s="3">
        <f t="shared" si="38"/>
        <v>77737.401800000007</v>
      </c>
      <c r="H1200" s="3">
        <f t="shared" si="41"/>
        <v>0.43000000001632088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12276.25</v>
      </c>
      <c r="D1201" s="2">
        <f>BILANCA!E197</f>
        <v>998.5</v>
      </c>
      <c r="E1201" s="2">
        <v>0</v>
      </c>
      <c r="F1201" s="2">
        <v>0</v>
      </c>
      <c r="G1201" s="3">
        <f t="shared" si="38"/>
        <v>2726.1907500000002</v>
      </c>
      <c r="H1201" s="3">
        <f t="shared" si="41"/>
        <v>0.75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12276.25</v>
      </c>
      <c r="D1203" s="2">
        <f>BILANCA!E199</f>
        <v>998.5</v>
      </c>
      <c r="E1203" s="2">
        <v>0</v>
      </c>
      <c r="F1203" s="2">
        <v>0</v>
      </c>
      <c r="G1203" s="3">
        <f t="shared" si="44"/>
        <v>2754.7372499999997</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407104.37</v>
      </c>
      <c r="E1251" s="2">
        <v>0</v>
      </c>
      <c r="F1251" s="2">
        <v>0</v>
      </c>
      <c r="G1251" s="3">
        <f>B1251/1000*C1251+B1251/500*D1251</f>
        <v>196224.30633999998</v>
      </c>
      <c r="H1251" s="3">
        <f>ABS(C1251-ROUND(C1251,0))+ABS(D1251-ROUND(D1251,0))</f>
        <v>0.36999999999534339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4803684.8900000006</v>
      </c>
      <c r="D1255" s="2">
        <f>BILANCA!E251</f>
        <v>4992891</v>
      </c>
      <c r="E1255" s="2">
        <v>0</v>
      </c>
      <c r="F1255" s="2">
        <v>0</v>
      </c>
      <c r="G1255" s="3">
        <f t="shared" si="38"/>
        <v>3623419.3880500002</v>
      </c>
      <c r="H1255" s="3">
        <f t="shared" si="41"/>
        <v>0.10999999940395355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3417344.07</v>
      </c>
      <c r="D1256" s="2">
        <f>BILANCA!E252</f>
        <v>2974305.31</v>
      </c>
      <c r="E1256" s="2">
        <v>0</v>
      </c>
      <c r="F1256" s="2">
        <v>0</v>
      </c>
      <c r="G1256" s="3">
        <f t="shared" si="38"/>
        <v>2304024.8537400002</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3417344.07</v>
      </c>
      <c r="D1257" s="2">
        <f>BILANCA!E253</f>
        <v>2974305.31</v>
      </c>
      <c r="E1257" s="2">
        <v>0</v>
      </c>
      <c r="F1257" s="2">
        <v>0</v>
      </c>
      <c r="G1257" s="3">
        <f t="shared" si="38"/>
        <v>2313390.8084300002</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1385766.42</v>
      </c>
      <c r="D1259" s="2">
        <f>BILANCA!E255</f>
        <v>2018585.69</v>
      </c>
      <c r="E1259" s="2">
        <v>0</v>
      </c>
      <c r="F1259" s="2">
        <v>0</v>
      </c>
      <c r="G1259" s="3">
        <f t="shared" si="38"/>
        <v>1350311.5122</v>
      </c>
      <c r="H1259" s="3">
        <f t="shared" si="41"/>
        <v>0.72999999998137355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1385766.42</v>
      </c>
      <c r="D1260" s="2">
        <f>BILANCA!E256</f>
        <v>2018585.69</v>
      </c>
      <c r="E1260" s="2">
        <v>0</v>
      </c>
      <c r="F1260" s="2">
        <v>0</v>
      </c>
      <c r="G1260" s="3">
        <f t="shared" si="38"/>
        <v>1355734.45</v>
      </c>
      <c r="H1260" s="3">
        <f t="shared" si="41"/>
        <v>0.72999999998137355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1385766.42</v>
      </c>
      <c r="D1261" s="2">
        <f>BILANCA!E257</f>
        <v>2018585.69</v>
      </c>
      <c r="E1261" s="2">
        <v>0</v>
      </c>
      <c r="F1261" s="2">
        <v>0</v>
      </c>
      <c r="G1261" s="3">
        <f t="shared" si="38"/>
        <v>1361157.3877999999</v>
      </c>
      <c r="H1261" s="3">
        <f t="shared" si="41"/>
        <v>0.72999999998137355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574.4</v>
      </c>
      <c r="D1278" s="2">
        <f>BILANCA!E274</f>
        <v>0</v>
      </c>
      <c r="E1278" s="2">
        <v>0</v>
      </c>
      <c r="F1278" s="2">
        <v>0</v>
      </c>
      <c r="G1278" s="3">
        <f t="shared" si="38"/>
        <v>153.9392</v>
      </c>
      <c r="H1278" s="3">
        <f t="shared" si="41"/>
        <v>0.39999999999997726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574.4</v>
      </c>
      <c r="D1291" s="2">
        <f>BILANCA!E287</f>
        <v>0</v>
      </c>
      <c r="E1291" s="2">
        <v>0</v>
      </c>
      <c r="F1291" s="2">
        <v>0</v>
      </c>
      <c r="G1291" s="3">
        <f t="shared" si="48"/>
        <v>161.40640000000002</v>
      </c>
      <c r="H1291" s="3">
        <f t="shared" si="49"/>
        <v>0.39999999999997726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770518.61</v>
      </c>
      <c r="D1301" s="2">
        <f>BILANCA!E297</f>
        <v>990178.62</v>
      </c>
      <c r="E1301" s="2">
        <v>0</v>
      </c>
      <c r="F1301" s="2">
        <v>0</v>
      </c>
      <c r="G1301" s="3">
        <f t="shared" si="38"/>
        <v>800504.87234999996</v>
      </c>
      <c r="H1301" s="3">
        <f t="shared" si="41"/>
        <v>0.77000000001862645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770518.61</v>
      </c>
      <c r="D1302" s="2">
        <f>BILANCA!E298</f>
        <v>990178.62</v>
      </c>
      <c r="E1302" s="2">
        <v>0</v>
      </c>
      <c r="F1302" s="2">
        <v>0</v>
      </c>
      <c r="G1302" s="3">
        <f t="shared" si="38"/>
        <v>803255.74819999991</v>
      </c>
      <c r="H1302" s="3">
        <f t="shared" si="41"/>
        <v>0.77000000001862645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404665.37</v>
      </c>
      <c r="D1306" s="2">
        <f>BILANCA!E303</f>
        <v>403947.39</v>
      </c>
      <c r="E1306" s="2">
        <v>0</v>
      </c>
      <c r="F1306" s="2">
        <v>0</v>
      </c>
      <c r="G1306" s="3">
        <f t="shared" si="38"/>
        <v>358917.80440000002</v>
      </c>
      <c r="H1306" s="3">
        <f t="shared" si="41"/>
        <v>0.76000000000931323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383.03</v>
      </c>
      <c r="D1311" s="2">
        <f>BILANCA!E308</f>
        <v>169.67</v>
      </c>
      <c r="E1311" s="2">
        <v>0</v>
      </c>
      <c r="F1311" s="2">
        <v>0</v>
      </c>
      <c r="G1311" s="3">
        <f t="shared" si="52"/>
        <v>217.43336999999997</v>
      </c>
      <c r="H1311" s="3">
        <f t="shared" si="41"/>
        <v>0.35999999999998522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325</v>
      </c>
      <c r="D1312" s="2">
        <f>BILANCA!E309</f>
        <v>1368.85</v>
      </c>
      <c r="E1312" s="2">
        <v>0</v>
      </c>
      <c r="F1312" s="2">
        <v>0</v>
      </c>
      <c r="G1312" s="3">
        <f t="shared" si="52"/>
        <v>924.93539999999985</v>
      </c>
      <c r="H1312" s="3">
        <f t="shared" si="41"/>
        <v>0.15000000000009095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459630.62</v>
      </c>
      <c r="D1340" s="2">
        <f>BILANCA!E337</f>
        <v>71677.600000000006</v>
      </c>
      <c r="E1340" s="2">
        <v>0</v>
      </c>
      <c r="F1340" s="2">
        <v>0</v>
      </c>
      <c r="G1340" s="3">
        <f t="shared" si="52"/>
        <v>198985.32060000001</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12276.25</v>
      </c>
      <c r="D1341" s="2">
        <f>BILANCA!E338</f>
        <v>0</v>
      </c>
      <c r="E1341" s="2">
        <v>0</v>
      </c>
      <c r="F1341" s="2">
        <v>0</v>
      </c>
      <c r="G1341" s="3">
        <f t="shared" si="52"/>
        <v>4063.4387500000003</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998.5</v>
      </c>
      <c r="E1342" s="2">
        <v>0</v>
      </c>
      <c r="F1342" s="2">
        <v>0</v>
      </c>
      <c r="G1342" s="3">
        <f t="shared" si="52"/>
        <v>663.00400000000002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519.64</v>
      </c>
      <c r="D1347" s="2">
        <f>BILANCA!E344</f>
        <v>519.65</v>
      </c>
      <c r="E1347" s="2">
        <v>0</v>
      </c>
      <c r="F1347" s="2">
        <v>0</v>
      </c>
      <c r="G1347" s="3">
        <f t="shared" si="52"/>
        <v>525.36278000000004</v>
      </c>
      <c r="H1347" s="3">
        <f t="shared" si="41"/>
        <v>0.71000000000003638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403955.37</v>
      </c>
      <c r="E1368" s="2">
        <v>0</v>
      </c>
      <c r="F1368" s="2">
        <v>0</v>
      </c>
      <c r="G1368" s="3">
        <f t="shared" si="57"/>
        <v>289232.04491999996</v>
      </c>
      <c r="H1368" s="3">
        <f t="shared" si="58"/>
        <v>0.36999999999534339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3149</v>
      </c>
      <c r="E1370" s="2">
        <v>0</v>
      </c>
      <c r="F1370" s="2">
        <v>0</v>
      </c>
      <c r="G1370" s="3">
        <f t="shared" si="57"/>
        <v>2267.2799999999997</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770518.61</v>
      </c>
      <c r="D1390" s="2">
        <f>BILANCA!E387</f>
        <v>710129.73</v>
      </c>
      <c r="E1390" s="2">
        <v>0</v>
      </c>
      <c r="F1390" s="2">
        <v>0</v>
      </c>
      <c r="G1390" s="3">
        <f t="shared" ref="G1390:G1399" si="61">B1390/1000*C1390+B1390/500*D1390</f>
        <v>832495.66659999988</v>
      </c>
      <c r="H1390" s="3">
        <f t="shared" ref="H1390:H1399" si="62">ABS(C1390-ROUND(C1390,0))+ABS(D1390-ROUND(D1390,0))</f>
        <v>0.66000000003259629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60388.88</v>
      </c>
      <c r="E1395" s="2">
        <v>0</v>
      </c>
      <c r="F1395" s="2">
        <v>0</v>
      </c>
      <c r="G1395" s="3">
        <f t="shared" si="61"/>
        <v>46499.437599999997</v>
      </c>
      <c r="H1395" s="3">
        <f t="shared" si="62"/>
        <v>0.12000000000261934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219660.01</v>
      </c>
      <c r="E1396" s="2">
        <v>0</v>
      </c>
      <c r="F1396" s="2">
        <v>0</v>
      </c>
      <c r="G1396" s="3">
        <f t="shared" si="61"/>
        <v>169577.52772000001</v>
      </c>
      <c r="H1396" s="3">
        <f t="shared" si="62"/>
        <v>1.0000000009313226E-2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1461600.96</v>
      </c>
      <c r="D1471" s="2">
        <f>'RAS-funkcijski'!E75</f>
        <v>1732334.68</v>
      </c>
      <c r="E1471" s="2">
        <v>0</v>
      </c>
      <c r="F1471" s="2">
        <v>0</v>
      </c>
      <c r="G1471" s="3">
        <f t="shared" si="52"/>
        <v>349765.19271999993</v>
      </c>
      <c r="H1471" s="3">
        <f t="shared" si="63"/>
        <v>0.36000000010244548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1461600.96</v>
      </c>
      <c r="D1475" s="2">
        <f>'RAS-funkcijski'!E79</f>
        <v>1732334.68</v>
      </c>
      <c r="E1475" s="2">
        <v>0</v>
      </c>
      <c r="F1475" s="2">
        <v>0</v>
      </c>
      <c r="G1475" s="3">
        <f t="shared" si="52"/>
        <v>369470.27399999998</v>
      </c>
      <c r="H1475" s="3">
        <f t="shared" si="63"/>
        <v>0.36000000010244548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1461600.96</v>
      </c>
      <c r="D1537" s="14">
        <f>'RAS-funkcijski'!E141</f>
        <v>1732334.68</v>
      </c>
      <c r="E1537" s="14">
        <v>0</v>
      </c>
      <c r="F1537" s="14">
        <v>0</v>
      </c>
      <c r="G1537" s="15">
        <f t="shared" si="52"/>
        <v>674899.03384000005</v>
      </c>
      <c r="H1537" s="15">
        <f t="shared" si="63"/>
        <v>0.36000000010244548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471906.87</v>
      </c>
      <c r="D1582" s="7"/>
      <c r="E1582" s="7">
        <v>0</v>
      </c>
      <c r="F1582" s="7">
        <v>0</v>
      </c>
      <c r="G1582" s="8">
        <f t="shared" ref="G1582:G1686" si="70">B1582/1000*C1582</f>
        <v>471.90687000000003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3152173.67</v>
      </c>
      <c r="D1583" s="2">
        <v>0</v>
      </c>
      <c r="E1583" s="2">
        <v>0</v>
      </c>
      <c r="F1583" s="2">
        <v>0</v>
      </c>
      <c r="G1583" s="3">
        <f t="shared" si="70"/>
        <v>6304.3473400000003</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2561177.4</v>
      </c>
      <c r="D1585" s="2">
        <v>0</v>
      </c>
      <c r="E1585" s="2">
        <v>0</v>
      </c>
      <c r="F1585" s="2">
        <v>0</v>
      </c>
      <c r="G1585" s="3">
        <f t="shared" si="70"/>
        <v>10244.7096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815528.02</v>
      </c>
      <c r="D1586" s="2">
        <v>0</v>
      </c>
      <c r="E1586" s="2">
        <v>0</v>
      </c>
      <c r="F1586" s="2">
        <v>0</v>
      </c>
      <c r="G1586" s="3">
        <f t="shared" si="70"/>
        <v>4077.6401000000001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692469.72</v>
      </c>
      <c r="D1587" s="2">
        <v>0</v>
      </c>
      <c r="E1587" s="2">
        <v>0</v>
      </c>
      <c r="F1587" s="2">
        <v>0</v>
      </c>
      <c r="G1587" s="3">
        <f t="shared" si="70"/>
        <v>4154.8183200000003</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3597.64</v>
      </c>
      <c r="D1588" s="2">
        <v>0</v>
      </c>
      <c r="E1588" s="2">
        <v>0</v>
      </c>
      <c r="F1588" s="2">
        <v>0</v>
      </c>
      <c r="G1588" s="3">
        <f t="shared" si="70"/>
        <v>25.183479999999999</v>
      </c>
      <c r="H1588" s="3">
        <f t="shared" si="71"/>
        <v>0.36000000000012733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42350</v>
      </c>
      <c r="D1592" s="2">
        <v>0</v>
      </c>
      <c r="E1592" s="2">
        <v>0</v>
      </c>
      <c r="F1592" s="2">
        <v>0</v>
      </c>
      <c r="G1592" s="3">
        <f t="shared" si="70"/>
        <v>465.84999999999997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1007232.02</v>
      </c>
      <c r="D1593" s="2">
        <v>0</v>
      </c>
      <c r="E1593" s="2">
        <v>0</v>
      </c>
      <c r="F1593" s="2">
        <v>0</v>
      </c>
      <c r="G1593" s="3">
        <f t="shared" si="70"/>
        <v>12086.784240000001</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181323</v>
      </c>
      <c r="D1594" s="2">
        <v>0</v>
      </c>
      <c r="E1594" s="2">
        <v>0</v>
      </c>
      <c r="F1594" s="2">
        <v>0</v>
      </c>
      <c r="G1594" s="3">
        <f t="shared" si="70"/>
        <v>2357.1990000000001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409673.27</v>
      </c>
      <c r="D1601" s="2">
        <v>0</v>
      </c>
      <c r="E1601" s="2">
        <v>0</v>
      </c>
      <c r="F1601" s="2">
        <v>0</v>
      </c>
      <c r="G1601" s="3">
        <f>B1601/1000*C1601</f>
        <v>8193.465400000001</v>
      </c>
      <c r="H1601" s="3">
        <f>ABS(C1601-ROUND(C1601,0))</f>
        <v>0.27000000001862645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3144300.07</v>
      </c>
      <c r="D1602" s="2">
        <v>0</v>
      </c>
      <c r="E1602" s="2">
        <v>0</v>
      </c>
      <c r="F1602" s="2">
        <v>0</v>
      </c>
      <c r="G1602" s="3">
        <f t="shared" si="70"/>
        <v>66030.301470000006</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2949130.42</v>
      </c>
      <c r="D1604" s="2">
        <v>0</v>
      </c>
      <c r="E1604" s="2">
        <v>0</v>
      </c>
      <c r="F1604" s="2">
        <v>0</v>
      </c>
      <c r="G1604" s="3">
        <f t="shared" si="70"/>
        <v>67829.999660000001</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807176.2</v>
      </c>
      <c r="D1605" s="2">
        <v>0</v>
      </c>
      <c r="E1605" s="2">
        <v>0</v>
      </c>
      <c r="F1605" s="2">
        <v>0</v>
      </c>
      <c r="G1605" s="3">
        <f t="shared" si="70"/>
        <v>19372.228800000001</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681134.18</v>
      </c>
      <c r="D1606" s="2">
        <v>0</v>
      </c>
      <c r="E1606" s="2">
        <v>0</v>
      </c>
      <c r="F1606" s="2">
        <v>0</v>
      </c>
      <c r="G1606" s="3">
        <f t="shared" si="70"/>
        <v>17028.354500000001</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3652.75</v>
      </c>
      <c r="D1607" s="2">
        <v>0</v>
      </c>
      <c r="E1607" s="2">
        <v>0</v>
      </c>
      <c r="F1607" s="2">
        <v>0</v>
      </c>
      <c r="G1607" s="3">
        <f t="shared" si="70"/>
        <v>94.971499999999992</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42350</v>
      </c>
      <c r="D1611" s="2">
        <v>0</v>
      </c>
      <c r="E1611" s="2">
        <v>0</v>
      </c>
      <c r="F1611" s="2">
        <v>0</v>
      </c>
      <c r="G1611" s="3">
        <f t="shared" si="70"/>
        <v>1270.5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1414817.29</v>
      </c>
      <c r="D1612" s="2">
        <v>0</v>
      </c>
      <c r="E1612" s="2">
        <v>0</v>
      </c>
      <c r="F1612" s="2">
        <v>0</v>
      </c>
      <c r="G1612" s="3">
        <f t="shared" si="70"/>
        <v>43859.33599</v>
      </c>
      <c r="H1612" s="3">
        <f t="shared" si="71"/>
        <v>0.2900000000372529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192600.75</v>
      </c>
      <c r="D1613" s="2">
        <v>0</v>
      </c>
      <c r="E1613" s="2">
        <v>0</v>
      </c>
      <c r="F1613" s="2">
        <v>0</v>
      </c>
      <c r="G1613" s="3">
        <f t="shared" si="70"/>
        <v>6163.2240000000002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2568.9</v>
      </c>
      <c r="D1620" s="2">
        <v>0</v>
      </c>
      <c r="E1620" s="2">
        <v>0</v>
      </c>
      <c r="F1620" s="2">
        <v>0</v>
      </c>
      <c r="G1620" s="3">
        <f>B1620/1000*C1620</f>
        <v>100.1871</v>
      </c>
      <c r="H1620" s="3">
        <f>ABS(C1620-ROUND(C1620,0))</f>
        <v>9.9999999999909051E-2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479780.4700000002</v>
      </c>
      <c r="D1621" s="2">
        <v>0</v>
      </c>
      <c r="E1621" s="2">
        <v>0</v>
      </c>
      <c r="F1621" s="2">
        <v>0</v>
      </c>
      <c r="G1621" s="3">
        <f t="shared" si="70"/>
        <v>19191.21880000001</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479780.47</v>
      </c>
      <c r="D1681" s="2">
        <v>0</v>
      </c>
      <c r="E1681" s="2">
        <v>0</v>
      </c>
      <c r="F1681" s="2">
        <v>0</v>
      </c>
      <c r="G1681" s="3">
        <f t="shared" si="70"/>
        <v>47978.046999999999</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71677.600000000006</v>
      </c>
      <c r="D1683" s="2">
        <v>0</v>
      </c>
      <c r="E1683" s="2">
        <v>0</v>
      </c>
      <c r="F1683" s="2">
        <v>0</v>
      </c>
      <c r="G1683" s="3">
        <f t="shared" si="70"/>
        <v>7311.1152000000002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519.65</v>
      </c>
      <c r="D1684" s="2">
        <v>0</v>
      </c>
      <c r="E1684" s="2">
        <v>0</v>
      </c>
      <c r="F1684" s="2">
        <v>0</v>
      </c>
      <c r="G1684" s="3">
        <f t="shared" si="70"/>
        <v>53.523949999999992</v>
      </c>
      <c r="H1684" s="3">
        <f t="shared" si="71"/>
        <v>0.35000000000002274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407583.22</v>
      </c>
      <c r="D1686" s="14">
        <v>0</v>
      </c>
      <c r="E1686" s="14">
        <v>0</v>
      </c>
      <c r="F1686" s="14">
        <v>0</v>
      </c>
      <c r="G1686" s="15">
        <f t="shared" si="70"/>
        <v>42796.238099999995</v>
      </c>
      <c r="H1686" s="15">
        <f t="shared" si="71"/>
        <v>0.21999999997206032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23243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1446218.96</v>
      </c>
      <c r="I17" s="275">
        <f>'PR-RAS'!E6</f>
        <v>2364913.9500000002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1249904.2899999998</v>
      </c>
      <c r="I18" s="275">
        <f>'PR-RAS'!E152</f>
        <v>1602389.8299999998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1385766.4200000002</v>
      </c>
      <c r="I19" s="275">
        <f>'PR-RAS'!E649</f>
        <v>2018585.6900000004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3438908.4299999992</v>
      </c>
      <c r="I22" s="275">
        <f>BILANCA!E7</f>
        <v>3002783.9499999997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1836683.33</v>
      </c>
      <c r="I23" s="275">
        <f>BILANCA!E69</f>
        <v>2469887.52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471906.87</v>
      </c>
      <c r="I24" s="275">
        <f>BILANCA!E177</f>
        <v>479780.47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4803684.8900000006</v>
      </c>
      <c r="I25" s="275">
        <f>BILANCA!E251</f>
        <v>4992891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1461600.96</v>
      </c>
      <c r="I31" s="275">
        <f>'RAS-funkcijski'!E141</f>
        <v>1732334.68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471906.87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479780.4700000002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479780.47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1446218.96</v>
      </c>
      <c r="E6" s="60">
        <f>E7+E43+E49+E82+E106+E125+E134+E140</f>
        <v>2364913.9500000002</v>
      </c>
      <c r="F6" s="45">
        <f t="shared" ref="F6:F132" si="0">IF(D6&lt;&gt;0,IF(E6/D6&gt;=100,"&gt;&gt;100",E6/D6*100),"-")</f>
        <v>163.52392102507082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13313.8</v>
      </c>
      <c r="E49" s="60">
        <f>E50+E53+E58+E61+E64+E68+E71+E74+E77</f>
        <v>112370.25</v>
      </c>
      <c r="F49" s="45">
        <f t="shared" si="0"/>
        <v>844.01335456443701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9757.6</v>
      </c>
      <c r="E61" s="60">
        <f t="shared" si="10"/>
        <v>39970.25</v>
      </c>
      <c r="F61" s="45">
        <f t="shared" si="0"/>
        <v>409.63197917520705</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9757.6</v>
      </c>
      <c r="E63" s="194">
        <v>39970.25</v>
      </c>
      <c r="F63" s="45">
        <f t="shared" si="0"/>
        <v>409.63197917520705</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5000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v>5000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3556.2</v>
      </c>
      <c r="E77" s="60">
        <f t="shared" si="14"/>
        <v>67400</v>
      </c>
      <c r="F77" s="45">
        <f t="shared" si="0"/>
        <v>1895.2814802317082</v>
      </c>
    </row>
    <row r="78" spans="1:6" ht="12.75" customHeight="1" x14ac:dyDescent="0.2">
      <c r="A78" s="63">
        <v>6391</v>
      </c>
      <c r="B78" s="64" t="s">
        <v>159</v>
      </c>
      <c r="C78" s="247" t="s">
        <v>160</v>
      </c>
      <c r="D78" s="194">
        <v>3556.2</v>
      </c>
      <c r="E78" s="194">
        <v>67400</v>
      </c>
      <c r="F78" s="45">
        <f t="shared" si="0"/>
        <v>1895.2814802317082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14.47</v>
      </c>
      <c r="E82" s="60">
        <f t="shared" si="15"/>
        <v>17.61</v>
      </c>
      <c r="F82" s="45">
        <f t="shared" si="0"/>
        <v>121.70006910850033</v>
      </c>
    </row>
    <row r="83" spans="1:6" ht="12.75" customHeight="1" x14ac:dyDescent="0.2">
      <c r="A83" s="63">
        <v>641</v>
      </c>
      <c r="B83" s="64" t="s">
        <v>169</v>
      </c>
      <c r="C83" s="247" t="s">
        <v>170</v>
      </c>
      <c r="D83" s="60">
        <f t="shared" ref="D83:E83" si="16">SUM(D84:D90)</f>
        <v>14.47</v>
      </c>
      <c r="E83" s="60">
        <f t="shared" si="16"/>
        <v>17.61</v>
      </c>
      <c r="F83" s="45">
        <f t="shared" si="0"/>
        <v>121.70006910850033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14.47</v>
      </c>
      <c r="E85" s="194">
        <v>17.61</v>
      </c>
      <c r="F85" s="45">
        <f t="shared" si="0"/>
        <v>121.70006910850033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1112125.1200000001</v>
      </c>
      <c r="E106" s="60">
        <f>E107+E112+E120+E124</f>
        <v>1956507.45</v>
      </c>
      <c r="F106" s="45">
        <f t="shared" si="0"/>
        <v>175.92511982824377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1112125.1200000001</v>
      </c>
      <c r="E112" s="60">
        <f t="shared" si="20"/>
        <v>1956507.45</v>
      </c>
      <c r="F112" s="45">
        <f t="shared" si="0"/>
        <v>175.92511982824377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1112125.1200000001</v>
      </c>
      <c r="E117" s="194">
        <v>1956507.45</v>
      </c>
      <c r="F117" s="45">
        <f t="shared" si="0"/>
        <v>175.92511982824377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110214.18</v>
      </c>
      <c r="E125" s="60">
        <f t="shared" si="22"/>
        <v>145878.63999999998</v>
      </c>
      <c r="F125" s="45">
        <f t="shared" si="0"/>
        <v>132.35923000107607</v>
      </c>
    </row>
    <row r="126" spans="1:6" ht="12.75" customHeight="1" x14ac:dyDescent="0.2">
      <c r="A126" s="63">
        <v>661</v>
      </c>
      <c r="B126" s="65" t="s">
        <v>255</v>
      </c>
      <c r="C126" s="247" t="s">
        <v>256</v>
      </c>
      <c r="D126" s="60">
        <f t="shared" ref="D126:E126" si="23">SUM(D127:D128)</f>
        <v>99942.06</v>
      </c>
      <c r="E126" s="60">
        <f t="shared" si="23"/>
        <v>145878.63999999998</v>
      </c>
      <c r="F126" s="45">
        <f t="shared" si="0"/>
        <v>145.96321108450235</v>
      </c>
    </row>
    <row r="127" spans="1:6" ht="12.75" customHeight="1" x14ac:dyDescent="0.2">
      <c r="A127" s="63">
        <v>6614</v>
      </c>
      <c r="B127" s="65" t="s">
        <v>257</v>
      </c>
      <c r="C127" s="247" t="s">
        <v>258</v>
      </c>
      <c r="D127" s="194">
        <v>93738.06</v>
      </c>
      <c r="E127" s="194">
        <v>145393.18</v>
      </c>
      <c r="F127" s="45">
        <f t="shared" si="0"/>
        <v>155.10581294300309</v>
      </c>
    </row>
    <row r="128" spans="1:6" ht="12.75" customHeight="1" x14ac:dyDescent="0.2">
      <c r="A128" s="63">
        <v>6615</v>
      </c>
      <c r="B128" s="65" t="s">
        <v>259</v>
      </c>
      <c r="C128" s="247" t="s">
        <v>260</v>
      </c>
      <c r="D128" s="194">
        <v>6204</v>
      </c>
      <c r="E128" s="194">
        <v>485.46</v>
      </c>
      <c r="F128" s="45">
        <f t="shared" si="0"/>
        <v>7.8249516441005795</v>
      </c>
    </row>
    <row r="129" spans="1:6" ht="36" x14ac:dyDescent="0.2">
      <c r="A129" s="63">
        <v>663</v>
      </c>
      <c r="B129" s="182" t="s">
        <v>261</v>
      </c>
      <c r="C129" s="247" t="s">
        <v>262</v>
      </c>
      <c r="D129" s="60">
        <f t="shared" ref="D129:E129" si="24">SUM(D130:D133)</f>
        <v>10272.120000000001</v>
      </c>
      <c r="E129" s="60">
        <f t="shared" si="24"/>
        <v>0</v>
      </c>
      <c r="F129" s="45">
        <f t="shared" si="0"/>
        <v>0</v>
      </c>
    </row>
    <row r="130" spans="1:6" ht="12.75" customHeight="1" x14ac:dyDescent="0.2">
      <c r="A130" s="63">
        <v>6631</v>
      </c>
      <c r="B130" s="65" t="s">
        <v>263</v>
      </c>
      <c r="C130" s="247" t="s">
        <v>264</v>
      </c>
      <c r="D130" s="194">
        <v>10272.120000000001</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210551.39</v>
      </c>
      <c r="E134" s="60">
        <f t="shared" si="25"/>
        <v>150000</v>
      </c>
      <c r="F134" s="45">
        <f t="shared" ref="F134:F229" si="26">IF(D134&lt;&gt;0,IF(E134/D134&gt;=100,"&gt;&gt;100",E134/D134*100),"-")</f>
        <v>71.241514957464773</v>
      </c>
    </row>
    <row r="135" spans="1:6" ht="24" x14ac:dyDescent="0.2">
      <c r="A135" s="63">
        <v>671</v>
      </c>
      <c r="B135" s="182" t="s">
        <v>273</v>
      </c>
      <c r="C135" s="247" t="s">
        <v>274</v>
      </c>
      <c r="D135" s="60">
        <f t="shared" ref="D135:E135" si="27">SUM(D136:D138)</f>
        <v>210551.39</v>
      </c>
      <c r="E135" s="60">
        <f t="shared" si="27"/>
        <v>150000</v>
      </c>
      <c r="F135" s="45">
        <f t="shared" si="26"/>
        <v>71.241514957464773</v>
      </c>
    </row>
    <row r="136" spans="1:6" ht="12.75" customHeight="1" x14ac:dyDescent="0.2">
      <c r="A136" s="63">
        <v>6711</v>
      </c>
      <c r="B136" s="65" t="s">
        <v>275</v>
      </c>
      <c r="C136" s="247" t="s">
        <v>276</v>
      </c>
      <c r="D136" s="194">
        <v>210551.39</v>
      </c>
      <c r="E136" s="194">
        <v>150000</v>
      </c>
      <c r="F136" s="45">
        <f t="shared" si="26"/>
        <v>71.241514957464773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140</v>
      </c>
      <c r="F140" s="45" t="str">
        <f t="shared" si="26"/>
        <v>-</v>
      </c>
    </row>
    <row r="141" spans="1:6" ht="12.75" customHeight="1" x14ac:dyDescent="0.2">
      <c r="A141" s="63">
        <v>681</v>
      </c>
      <c r="B141" s="65" t="s">
        <v>285</v>
      </c>
      <c r="C141" s="247" t="s">
        <v>286</v>
      </c>
      <c r="D141" s="60">
        <f t="shared" ref="D141:E141" si="29">SUM(D142:D150)</f>
        <v>0</v>
      </c>
      <c r="E141" s="60">
        <f t="shared" si="29"/>
        <v>140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140</v>
      </c>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1249904.2899999998</v>
      </c>
      <c r="E152" s="60">
        <f>E153+E164+E202+E221+E230+E262+E273</f>
        <v>1602389.8299999998</v>
      </c>
      <c r="F152" s="45">
        <f t="shared" si="26"/>
        <v>128.20100249435899</v>
      </c>
    </row>
    <row r="153" spans="1:6" ht="12.75" customHeight="1" x14ac:dyDescent="0.2">
      <c r="A153" s="63">
        <v>31</v>
      </c>
      <c r="B153" s="64" t="s">
        <v>308</v>
      </c>
      <c r="C153" s="247" t="s">
        <v>309</v>
      </c>
      <c r="D153" s="60">
        <f t="shared" ref="D153:E153" si="30">D154+D159+D160</f>
        <v>679483.05999999994</v>
      </c>
      <c r="E153" s="60">
        <f t="shared" si="30"/>
        <v>850112.02</v>
      </c>
      <c r="F153" s="45">
        <f t="shared" si="26"/>
        <v>125.1115840915887</v>
      </c>
    </row>
    <row r="154" spans="1:6" ht="12.75" customHeight="1" x14ac:dyDescent="0.2">
      <c r="A154" s="63">
        <v>311</v>
      </c>
      <c r="B154" s="64" t="s">
        <v>310</v>
      </c>
      <c r="C154" s="247" t="s">
        <v>311</v>
      </c>
      <c r="D154" s="60">
        <f t="shared" ref="D154:E154" si="31">SUM(D155:D158)</f>
        <v>551663.54</v>
      </c>
      <c r="E154" s="60">
        <f t="shared" si="31"/>
        <v>691500.24</v>
      </c>
      <c r="F154" s="45">
        <f t="shared" si="26"/>
        <v>125.34818596131983</v>
      </c>
    </row>
    <row r="155" spans="1:6" ht="12.75" customHeight="1" x14ac:dyDescent="0.2">
      <c r="A155" s="63">
        <v>3111</v>
      </c>
      <c r="B155" s="64" t="s">
        <v>312</v>
      </c>
      <c r="C155" s="247" t="s">
        <v>313</v>
      </c>
      <c r="D155" s="194">
        <v>551663.54</v>
      </c>
      <c r="E155" s="194">
        <v>691500.24</v>
      </c>
      <c r="F155" s="45">
        <f t="shared" si="26"/>
        <v>125.34818596131983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36456.69</v>
      </c>
      <c r="E159" s="194">
        <v>44514.13</v>
      </c>
      <c r="F159" s="45">
        <f t="shared" si="26"/>
        <v>122.10140306209915</v>
      </c>
    </row>
    <row r="160" spans="1:6" ht="12.75" customHeight="1" x14ac:dyDescent="0.2">
      <c r="A160" s="63">
        <v>313</v>
      </c>
      <c r="B160" s="65" t="s">
        <v>322</v>
      </c>
      <c r="C160" s="247" t="s">
        <v>323</v>
      </c>
      <c r="D160" s="60">
        <f t="shared" ref="D160:E160" si="32">SUM(D161:D163)</f>
        <v>91362.829999999987</v>
      </c>
      <c r="E160" s="60">
        <f t="shared" si="32"/>
        <v>114097.65</v>
      </c>
      <c r="F160" s="45">
        <f t="shared" si="26"/>
        <v>124.88410221093196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91024.4</v>
      </c>
      <c r="E162" s="194">
        <v>114097.65</v>
      </c>
      <c r="F162" s="45">
        <f t="shared" si="26"/>
        <v>125.34842306019046</v>
      </c>
    </row>
    <row r="163" spans="1:6" ht="12.75" customHeight="1" x14ac:dyDescent="0.2">
      <c r="A163" s="63">
        <v>3133</v>
      </c>
      <c r="B163" s="64" t="s">
        <v>328</v>
      </c>
      <c r="C163" s="247" t="s">
        <v>329</v>
      </c>
      <c r="D163" s="194">
        <v>338.43</v>
      </c>
      <c r="E163" s="194"/>
      <c r="F163" s="45">
        <f t="shared" si="26"/>
        <v>0</v>
      </c>
    </row>
    <row r="164" spans="1:6" ht="12.75" customHeight="1" x14ac:dyDescent="0.2">
      <c r="A164" s="70">
        <v>32</v>
      </c>
      <c r="B164" s="65" t="s">
        <v>330</v>
      </c>
      <c r="C164" s="247" t="s">
        <v>331</v>
      </c>
      <c r="D164" s="60">
        <f>D165+D170+D178+D188+D189+D194</f>
        <v>475018.19999999995</v>
      </c>
      <c r="E164" s="60">
        <f>E165+E170+E178+E188+E189+E194</f>
        <v>583812.11</v>
      </c>
      <c r="F164" s="45">
        <f t="shared" si="26"/>
        <v>122.90310350213952</v>
      </c>
    </row>
    <row r="165" spans="1:6" ht="12.75" customHeight="1" x14ac:dyDescent="0.2">
      <c r="A165" s="63">
        <v>321</v>
      </c>
      <c r="B165" s="64" t="s">
        <v>332</v>
      </c>
      <c r="C165" s="247" t="s">
        <v>333</v>
      </c>
      <c r="D165" s="60">
        <f t="shared" ref="D165:E165" si="33">SUM(D166:D169)</f>
        <v>33228.01</v>
      </c>
      <c r="E165" s="60">
        <f t="shared" si="33"/>
        <v>33702.83</v>
      </c>
      <c r="F165" s="45">
        <f t="shared" si="26"/>
        <v>101.42897513272689</v>
      </c>
    </row>
    <row r="166" spans="1:6" ht="12.75" customHeight="1" x14ac:dyDescent="0.2">
      <c r="A166" s="63">
        <v>3211</v>
      </c>
      <c r="B166" s="64" t="s">
        <v>334</v>
      </c>
      <c r="C166" s="247" t="s">
        <v>335</v>
      </c>
      <c r="D166" s="194">
        <v>13969.53</v>
      </c>
      <c r="E166" s="194">
        <v>12061.69</v>
      </c>
      <c r="F166" s="45">
        <f t="shared" si="26"/>
        <v>86.342847611909633</v>
      </c>
    </row>
    <row r="167" spans="1:6" ht="12.75" customHeight="1" x14ac:dyDescent="0.2">
      <c r="A167" s="63">
        <v>3212</v>
      </c>
      <c r="B167" s="64" t="s">
        <v>336</v>
      </c>
      <c r="C167" s="247" t="s">
        <v>337</v>
      </c>
      <c r="D167" s="194">
        <v>14289.48</v>
      </c>
      <c r="E167" s="194">
        <v>17838.240000000002</v>
      </c>
      <c r="F167" s="45">
        <f t="shared" si="26"/>
        <v>124.83477355369126</v>
      </c>
    </row>
    <row r="168" spans="1:6" ht="12.75" customHeight="1" x14ac:dyDescent="0.2">
      <c r="A168" s="63">
        <v>3213</v>
      </c>
      <c r="B168" s="64" t="s">
        <v>338</v>
      </c>
      <c r="C168" s="247" t="s">
        <v>339</v>
      </c>
      <c r="D168" s="194">
        <v>4969</v>
      </c>
      <c r="E168" s="194">
        <v>3802.9</v>
      </c>
      <c r="F168" s="45">
        <f t="shared" si="26"/>
        <v>76.532501509358013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110399.57</v>
      </c>
      <c r="E170" s="60">
        <f t="shared" si="34"/>
        <v>119157.32</v>
      </c>
      <c r="F170" s="45">
        <f t="shared" si="26"/>
        <v>107.93277546280298</v>
      </c>
    </row>
    <row r="171" spans="1:6" ht="12.75" customHeight="1" x14ac:dyDescent="0.2">
      <c r="A171" s="63">
        <v>3221</v>
      </c>
      <c r="B171" s="64" t="s">
        <v>344</v>
      </c>
      <c r="C171" s="247" t="s">
        <v>345</v>
      </c>
      <c r="D171" s="194">
        <v>14763.51</v>
      </c>
      <c r="E171" s="194">
        <v>11469.5</v>
      </c>
      <c r="F171" s="45">
        <f t="shared" si="26"/>
        <v>77.688164941805852</v>
      </c>
    </row>
    <row r="172" spans="1:6" ht="12.75" customHeight="1" x14ac:dyDescent="0.2">
      <c r="A172" s="63">
        <v>3222</v>
      </c>
      <c r="B172" s="64" t="s">
        <v>346</v>
      </c>
      <c r="C172" s="247" t="s">
        <v>347</v>
      </c>
      <c r="D172" s="194">
        <v>42896.78</v>
      </c>
      <c r="E172" s="194">
        <v>60371.3</v>
      </c>
      <c r="F172" s="45">
        <f t="shared" si="26"/>
        <v>140.73620444238472</v>
      </c>
    </row>
    <row r="173" spans="1:6" ht="12.75" customHeight="1" x14ac:dyDescent="0.2">
      <c r="A173" s="63">
        <v>3223</v>
      </c>
      <c r="B173" s="65" t="s">
        <v>348</v>
      </c>
      <c r="C173" s="247" t="s">
        <v>349</v>
      </c>
      <c r="D173" s="194">
        <v>23092.720000000001</v>
      </c>
      <c r="E173" s="194">
        <v>22573.84</v>
      </c>
      <c r="F173" s="45">
        <f t="shared" si="26"/>
        <v>97.753058106624081</v>
      </c>
    </row>
    <row r="174" spans="1:6" ht="12.75" customHeight="1" x14ac:dyDescent="0.2">
      <c r="A174" s="63">
        <v>3224</v>
      </c>
      <c r="B174" s="65" t="s">
        <v>350</v>
      </c>
      <c r="C174" s="247" t="s">
        <v>351</v>
      </c>
      <c r="D174" s="194">
        <v>16888.68</v>
      </c>
      <c r="E174" s="194">
        <v>9952.7199999999993</v>
      </c>
      <c r="F174" s="45">
        <f t="shared" si="26"/>
        <v>58.9313078345969</v>
      </c>
    </row>
    <row r="175" spans="1:6" ht="12.75" customHeight="1" x14ac:dyDescent="0.2">
      <c r="A175" s="63">
        <v>3225</v>
      </c>
      <c r="B175" s="65" t="s">
        <v>352</v>
      </c>
      <c r="C175" s="247" t="s">
        <v>353</v>
      </c>
      <c r="D175" s="194">
        <v>4115.25</v>
      </c>
      <c r="E175" s="194">
        <v>7509.11</v>
      </c>
      <c r="F175" s="45">
        <f t="shared" si="26"/>
        <v>182.47032379563817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8642.6299999999992</v>
      </c>
      <c r="E177" s="194">
        <v>7280.85</v>
      </c>
      <c r="F177" s="45">
        <f t="shared" si="26"/>
        <v>84.243453670931203</v>
      </c>
    </row>
    <row r="178" spans="1:6" ht="12.75" customHeight="1" x14ac:dyDescent="0.2">
      <c r="A178" s="63">
        <v>323</v>
      </c>
      <c r="B178" s="65" t="s">
        <v>358</v>
      </c>
      <c r="C178" s="247" t="s">
        <v>359</v>
      </c>
      <c r="D178" s="60">
        <f t="shared" ref="D178:E178" si="35">SUM(D179:D187)</f>
        <v>300645.89999999997</v>
      </c>
      <c r="E178" s="60">
        <f t="shared" si="35"/>
        <v>388421.76</v>
      </c>
      <c r="F178" s="45">
        <f t="shared" si="26"/>
        <v>129.19576152543576</v>
      </c>
    </row>
    <row r="179" spans="1:6" ht="12.75" customHeight="1" x14ac:dyDescent="0.2">
      <c r="A179" s="63">
        <v>3231</v>
      </c>
      <c r="B179" s="65" t="s">
        <v>360</v>
      </c>
      <c r="C179" s="247" t="s">
        <v>361</v>
      </c>
      <c r="D179" s="194">
        <v>10107.39</v>
      </c>
      <c r="E179" s="194">
        <v>9610.98</v>
      </c>
      <c r="F179" s="45">
        <f t="shared" si="26"/>
        <v>95.088643062155512</v>
      </c>
    </row>
    <row r="180" spans="1:6" ht="12.75" customHeight="1" x14ac:dyDescent="0.2">
      <c r="A180" s="63">
        <v>3232</v>
      </c>
      <c r="B180" s="65" t="s">
        <v>362</v>
      </c>
      <c r="C180" s="247" t="s">
        <v>363</v>
      </c>
      <c r="D180" s="194">
        <v>134440.82999999999</v>
      </c>
      <c r="E180" s="194">
        <v>199775.2</v>
      </c>
      <c r="F180" s="45">
        <f t="shared" si="26"/>
        <v>148.59711889609727</v>
      </c>
    </row>
    <row r="181" spans="1:6" ht="12.75" customHeight="1" x14ac:dyDescent="0.2">
      <c r="A181" s="63">
        <v>3233</v>
      </c>
      <c r="B181" s="65" t="s">
        <v>364</v>
      </c>
      <c r="C181" s="247" t="s">
        <v>365</v>
      </c>
      <c r="D181" s="194">
        <v>32693.78</v>
      </c>
      <c r="E181" s="194">
        <v>25394.55</v>
      </c>
      <c r="F181" s="45">
        <f t="shared" si="26"/>
        <v>77.673948989685499</v>
      </c>
    </row>
    <row r="182" spans="1:6" ht="12.75" customHeight="1" x14ac:dyDescent="0.2">
      <c r="A182" s="63">
        <v>3234</v>
      </c>
      <c r="B182" s="65" t="s">
        <v>366</v>
      </c>
      <c r="C182" s="247" t="s">
        <v>367</v>
      </c>
      <c r="D182" s="194">
        <v>3580.79</v>
      </c>
      <c r="E182" s="194">
        <v>5375.08</v>
      </c>
      <c r="F182" s="45">
        <f t="shared" si="26"/>
        <v>150.10877487928641</v>
      </c>
    </row>
    <row r="183" spans="1:6" ht="12.75" customHeight="1" x14ac:dyDescent="0.2">
      <c r="A183" s="63">
        <v>3235</v>
      </c>
      <c r="B183" s="64" t="s">
        <v>368</v>
      </c>
      <c r="C183" s="247" t="s">
        <v>369</v>
      </c>
      <c r="D183" s="194">
        <v>26285.05</v>
      </c>
      <c r="E183" s="194">
        <v>27734.240000000002</v>
      </c>
      <c r="F183" s="45">
        <f t="shared" si="26"/>
        <v>105.51336215833716</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24365.78</v>
      </c>
      <c r="E185" s="194">
        <v>48592.53</v>
      </c>
      <c r="F185" s="45">
        <f t="shared" si="26"/>
        <v>199.42940468148362</v>
      </c>
    </row>
    <row r="186" spans="1:6" ht="12.75" customHeight="1" x14ac:dyDescent="0.2">
      <c r="A186" s="63">
        <v>3238</v>
      </c>
      <c r="B186" s="64" t="s">
        <v>374</v>
      </c>
      <c r="C186" s="247" t="s">
        <v>375</v>
      </c>
      <c r="D186" s="194">
        <v>35138.410000000003</v>
      </c>
      <c r="E186" s="194">
        <v>38736.28</v>
      </c>
      <c r="F186" s="45">
        <f t="shared" si="26"/>
        <v>110.23913717211448</v>
      </c>
    </row>
    <row r="187" spans="1:6" ht="12.75" customHeight="1" x14ac:dyDescent="0.2">
      <c r="A187" s="63">
        <v>3239</v>
      </c>
      <c r="B187" s="64" t="s">
        <v>376</v>
      </c>
      <c r="C187" s="247" t="s">
        <v>377</v>
      </c>
      <c r="D187" s="194">
        <v>34033.870000000003</v>
      </c>
      <c r="E187" s="194">
        <v>33202.9</v>
      </c>
      <c r="F187" s="45">
        <f t="shared" si="26"/>
        <v>97.558402849866908</v>
      </c>
    </row>
    <row r="188" spans="1:6" ht="12.75" customHeight="1" x14ac:dyDescent="0.2">
      <c r="A188" s="63">
        <v>324</v>
      </c>
      <c r="B188" s="64" t="s">
        <v>378</v>
      </c>
      <c r="C188" s="247" t="s">
        <v>379</v>
      </c>
      <c r="D188" s="194">
        <v>354.72</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30390</v>
      </c>
      <c r="E194" s="60">
        <f t="shared" si="36"/>
        <v>42530.200000000004</v>
      </c>
      <c r="F194" s="45">
        <f t="shared" si="26"/>
        <v>139.9480092135571</v>
      </c>
    </row>
    <row r="195" spans="1:6" ht="12.75" customHeight="1" x14ac:dyDescent="0.2">
      <c r="A195" s="63">
        <v>3291</v>
      </c>
      <c r="B195" s="183" t="s">
        <v>392</v>
      </c>
      <c r="C195" s="247" t="s">
        <v>393</v>
      </c>
      <c r="D195" s="194">
        <v>8057.46</v>
      </c>
      <c r="E195" s="194">
        <v>11722.84</v>
      </c>
      <c r="F195" s="45">
        <f t="shared" si="26"/>
        <v>145.49051438046232</v>
      </c>
    </row>
    <row r="196" spans="1:6" ht="12.75" customHeight="1" x14ac:dyDescent="0.2">
      <c r="A196" s="63">
        <v>3292</v>
      </c>
      <c r="B196" s="64" t="s">
        <v>394</v>
      </c>
      <c r="C196" s="247" t="s">
        <v>395</v>
      </c>
      <c r="D196" s="194">
        <v>17320.62</v>
      </c>
      <c r="E196" s="194">
        <v>25216.880000000001</v>
      </c>
      <c r="F196" s="45">
        <f t="shared" si="26"/>
        <v>145.58878377332917</v>
      </c>
    </row>
    <row r="197" spans="1:6" ht="12.75" customHeight="1" x14ac:dyDescent="0.2">
      <c r="A197" s="63">
        <v>3293</v>
      </c>
      <c r="B197" s="64" t="s">
        <v>396</v>
      </c>
      <c r="C197" s="247" t="s">
        <v>397</v>
      </c>
      <c r="D197" s="194">
        <v>4096.1899999999996</v>
      </c>
      <c r="E197" s="194">
        <v>5057.46</v>
      </c>
      <c r="F197" s="45">
        <f t="shared" si="26"/>
        <v>123.46741728288973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100.15</v>
      </c>
      <c r="E199" s="194">
        <v>110.9</v>
      </c>
      <c r="F199" s="45">
        <f t="shared" si="26"/>
        <v>110.73389915127309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815.58</v>
      </c>
      <c r="E201" s="194">
        <v>422.12</v>
      </c>
      <c r="F201" s="45">
        <f t="shared" si="26"/>
        <v>51.757031805586209</v>
      </c>
    </row>
    <row r="202" spans="1:6" ht="12.75" customHeight="1" x14ac:dyDescent="0.2">
      <c r="A202" s="63">
        <v>34</v>
      </c>
      <c r="B202" s="183" t="s">
        <v>406</v>
      </c>
      <c r="C202" s="247" t="s">
        <v>407</v>
      </c>
      <c r="D202" s="60">
        <f t="shared" ref="D202:E202" si="37">D203+D208+D216</f>
        <v>19201.879999999997</v>
      </c>
      <c r="E202" s="60">
        <f t="shared" si="37"/>
        <v>32310.639999999999</v>
      </c>
      <c r="F202" s="45">
        <f t="shared" si="26"/>
        <v>168.26810708118165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19201.879999999997</v>
      </c>
      <c r="E216" s="60">
        <f t="shared" si="40"/>
        <v>32310.639999999999</v>
      </c>
      <c r="F216" s="45">
        <f t="shared" si="26"/>
        <v>168.26810708118165</v>
      </c>
    </row>
    <row r="217" spans="1:6" ht="12.75" customHeight="1" x14ac:dyDescent="0.2">
      <c r="A217" s="63">
        <v>3431</v>
      </c>
      <c r="B217" s="182" t="s">
        <v>436</v>
      </c>
      <c r="C217" s="247" t="s">
        <v>437</v>
      </c>
      <c r="D217" s="194">
        <v>19031.12</v>
      </c>
      <c r="E217" s="194">
        <v>32156.02</v>
      </c>
      <c r="F217" s="45">
        <f t="shared" si="26"/>
        <v>168.9654628839501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170.76</v>
      </c>
      <c r="E219" s="194">
        <v>154.62</v>
      </c>
      <c r="F219" s="45">
        <f t="shared" si="26"/>
        <v>90.548137737174997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33367.11</v>
      </c>
      <c r="E230" s="60">
        <f>E231+E234+E237+E242+E246+E250+E254+E257</f>
        <v>53655.08</v>
      </c>
      <c r="F230" s="45">
        <f t="shared" ref="F230:F245" si="44">IF(D230&lt;&gt;0,IF(E230/D230&gt;=100,"&gt;&gt;100",E230/D230*100),"-")</f>
        <v>160.8022990303925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33367.11</v>
      </c>
      <c r="E257" s="60">
        <f t="shared" si="54"/>
        <v>53655.08</v>
      </c>
      <c r="F257" s="45">
        <f t="shared" si="53"/>
        <v>160.8022990303925</v>
      </c>
    </row>
    <row r="258" spans="1:6" ht="12.75" customHeight="1" x14ac:dyDescent="0.2">
      <c r="A258" s="63" t="s">
        <v>513</v>
      </c>
      <c r="B258" s="64" t="s">
        <v>159</v>
      </c>
      <c r="C258" s="247" t="s">
        <v>513</v>
      </c>
      <c r="D258" s="194">
        <v>33367.11</v>
      </c>
      <c r="E258" s="194">
        <v>53655.08</v>
      </c>
      <c r="F258" s="45">
        <f t="shared" si="53"/>
        <v>160.8022990303925</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42834.04</v>
      </c>
      <c r="E273" s="60">
        <f t="shared" si="60"/>
        <v>82499.98000000001</v>
      </c>
      <c r="F273" s="45">
        <f t="shared" ref="F273:F277" si="61">IF(D273&lt;&gt;0,IF(E273/D273&gt;=100,"&gt;&gt;100",E273/D273*100),"-")</f>
        <v>192.60377961079556</v>
      </c>
    </row>
    <row r="274" spans="1:6" ht="12.75" customHeight="1" x14ac:dyDescent="0.2">
      <c r="A274" s="63">
        <v>381</v>
      </c>
      <c r="B274" s="64" t="s">
        <v>541</v>
      </c>
      <c r="C274" s="247" t="s">
        <v>542</v>
      </c>
      <c r="D274" s="60">
        <f t="shared" ref="D274:E274" si="62">SUM(D275:D277)</f>
        <v>42834.04</v>
      </c>
      <c r="E274" s="60">
        <f t="shared" si="62"/>
        <v>82499.98000000001</v>
      </c>
      <c r="F274" s="45">
        <f t="shared" si="61"/>
        <v>192.60377961079556</v>
      </c>
    </row>
    <row r="275" spans="1:6" ht="12.75" customHeight="1" x14ac:dyDescent="0.2">
      <c r="A275" s="63">
        <v>3811</v>
      </c>
      <c r="B275" s="64" t="s">
        <v>543</v>
      </c>
      <c r="C275" s="247" t="s">
        <v>544</v>
      </c>
      <c r="D275" s="194">
        <v>31414.2</v>
      </c>
      <c r="E275" s="194">
        <v>38050</v>
      </c>
      <c r="F275" s="45">
        <f t="shared" si="61"/>
        <v>121.12356832260569</v>
      </c>
    </row>
    <row r="276" spans="1:6" ht="12.75" customHeight="1" x14ac:dyDescent="0.2">
      <c r="A276" s="63">
        <v>3812</v>
      </c>
      <c r="B276" s="64" t="s">
        <v>545</v>
      </c>
      <c r="C276" s="247" t="s">
        <v>546</v>
      </c>
      <c r="D276" s="194">
        <v>11419.84</v>
      </c>
      <c r="E276" s="194">
        <v>44449.98</v>
      </c>
      <c r="F276" s="45">
        <f t="shared" si="61"/>
        <v>389.23470031103761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1249904.2899999998</v>
      </c>
      <c r="E299" s="60">
        <f>E152-E297+E298</f>
        <v>1602389.8299999998</v>
      </c>
      <c r="F299" s="45">
        <f t="shared" si="68"/>
        <v>128.20100249435899</v>
      </c>
    </row>
    <row r="300" spans="1:6" ht="12.75" customHeight="1" x14ac:dyDescent="0.2">
      <c r="A300" s="63" t="s">
        <v>582</v>
      </c>
      <c r="B300" s="64" t="s">
        <v>593</v>
      </c>
      <c r="C300" s="247" t="s">
        <v>594</v>
      </c>
      <c r="D300" s="60">
        <f>IF(D6&gt;=D299,D6-D299,0)</f>
        <v>196314.67000000016</v>
      </c>
      <c r="E300" s="60">
        <f>IF(E6&gt;=E299,E6-E299,0)</f>
        <v>762524.12000000034</v>
      </c>
      <c r="F300" s="45">
        <f t="shared" si="68"/>
        <v>388.41932699171167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1493884.93</v>
      </c>
      <c r="E302" s="194">
        <v>1690199.6</v>
      </c>
      <c r="F302" s="45">
        <f t="shared" si="68"/>
        <v>113.1412176438516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574.4</v>
      </c>
      <c r="E304" s="194">
        <v>0</v>
      </c>
      <c r="F304" s="45">
        <f t="shared" si="68"/>
        <v>0</v>
      </c>
    </row>
    <row r="305" spans="1:6" ht="12" x14ac:dyDescent="0.2">
      <c r="A305" s="63">
        <v>9661</v>
      </c>
      <c r="B305" s="220" t="s">
        <v>603</v>
      </c>
      <c r="C305" s="247" t="s">
        <v>604</v>
      </c>
      <c r="D305" s="194">
        <v>574.4</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240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240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240</v>
      </c>
      <c r="F336" s="45" t="str">
        <f t="shared" si="72"/>
        <v>-</v>
      </c>
    </row>
    <row r="337" spans="1:6" ht="12.75" customHeight="1" x14ac:dyDescent="0.2">
      <c r="A337" s="63">
        <v>7231</v>
      </c>
      <c r="B337" s="64" t="s">
        <v>666</v>
      </c>
      <c r="C337" s="247" t="s">
        <v>667</v>
      </c>
      <c r="D337" s="194">
        <v>0</v>
      </c>
      <c r="E337" s="194">
        <v>240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211696.67</v>
      </c>
      <c r="E360" s="60">
        <f t="shared" si="86"/>
        <v>129944.84999999999</v>
      </c>
      <c r="F360" s="45">
        <f t="shared" si="72"/>
        <v>61.382566858515055</v>
      </c>
    </row>
    <row r="361" spans="1:6" ht="12.75" customHeight="1" x14ac:dyDescent="0.2">
      <c r="A361" s="63">
        <v>41</v>
      </c>
      <c r="B361" s="64" t="s">
        <v>714</v>
      </c>
      <c r="C361" s="247" t="s">
        <v>715</v>
      </c>
      <c r="D361" s="60">
        <f t="shared" ref="D361:E361" si="87">D362+D366</f>
        <v>1500</v>
      </c>
      <c r="E361" s="60">
        <f t="shared" si="87"/>
        <v>706.73</v>
      </c>
      <c r="F361" s="45">
        <f t="shared" si="72"/>
        <v>47.115333333333339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1500</v>
      </c>
      <c r="E366" s="60">
        <f t="shared" si="89"/>
        <v>706.73</v>
      </c>
      <c r="F366" s="45">
        <f t="shared" si="72"/>
        <v>47.115333333333339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1500</v>
      </c>
      <c r="E370" s="194">
        <v>706.73</v>
      </c>
      <c r="F370" s="45">
        <f t="shared" si="72"/>
        <v>47.115333333333339</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210196.67</v>
      </c>
      <c r="E373" s="60">
        <f t="shared" si="90"/>
        <v>129238.12</v>
      </c>
      <c r="F373" s="45">
        <f t="shared" si="72"/>
        <v>61.484380318679641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57753.05</v>
      </c>
      <c r="E379" s="60">
        <f t="shared" si="92"/>
        <v>18275.63</v>
      </c>
      <c r="F379" s="45">
        <f t="shared" si="72"/>
        <v>31.644441289247926</v>
      </c>
    </row>
    <row r="380" spans="1:6" ht="12.75" customHeight="1" x14ac:dyDescent="0.2">
      <c r="A380" s="63">
        <v>4221</v>
      </c>
      <c r="B380" s="64" t="s">
        <v>648</v>
      </c>
      <c r="C380" s="247" t="s">
        <v>740</v>
      </c>
      <c r="D380" s="194">
        <v>9965.33</v>
      </c>
      <c r="E380" s="194">
        <v>1504.63</v>
      </c>
      <c r="F380" s="45">
        <f t="shared" si="72"/>
        <v>15.098647009180832</v>
      </c>
    </row>
    <row r="381" spans="1:6" ht="12.75" customHeight="1" x14ac:dyDescent="0.2">
      <c r="A381" s="63">
        <v>4222</v>
      </c>
      <c r="B381" s="64" t="s">
        <v>741</v>
      </c>
      <c r="C381" s="247" t="s">
        <v>742</v>
      </c>
      <c r="D381" s="194">
        <v>893.99</v>
      </c>
      <c r="E381" s="194"/>
      <c r="F381" s="45">
        <f t="shared" si="72"/>
        <v>0</v>
      </c>
    </row>
    <row r="382" spans="1:6" ht="12.75" customHeight="1" x14ac:dyDescent="0.2">
      <c r="A382" s="63">
        <v>4223</v>
      </c>
      <c r="B382" s="64" t="s">
        <v>652</v>
      </c>
      <c r="C382" s="247" t="s">
        <v>743</v>
      </c>
      <c r="D382" s="194">
        <v>13995</v>
      </c>
      <c r="E382" s="194">
        <v>3585</v>
      </c>
      <c r="F382" s="45">
        <f t="shared" si="72"/>
        <v>25.616291532690244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211.2</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32687.53</v>
      </c>
      <c r="E386" s="194">
        <v>13186</v>
      </c>
      <c r="F386" s="45">
        <f t="shared" si="72"/>
        <v>40.339542326997488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45651.62</v>
      </c>
      <c r="E388" s="60">
        <f t="shared" si="93"/>
        <v>23049.599999999999</v>
      </c>
      <c r="F388" s="45">
        <f t="shared" si="72"/>
        <v>50.490212614579718</v>
      </c>
    </row>
    <row r="389" spans="1:6" ht="12.75" customHeight="1" x14ac:dyDescent="0.2">
      <c r="A389" s="63">
        <v>4231</v>
      </c>
      <c r="B389" s="64" t="s">
        <v>666</v>
      </c>
      <c r="C389" s="247" t="s">
        <v>751</v>
      </c>
      <c r="D389" s="194">
        <v>45651.62</v>
      </c>
      <c r="E389" s="194">
        <v>23049.599999999999</v>
      </c>
      <c r="F389" s="45">
        <f t="shared" si="72"/>
        <v>50.490212614579718</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106792</v>
      </c>
      <c r="E401" s="60">
        <f t="shared" si="96"/>
        <v>87912.89</v>
      </c>
      <c r="F401" s="45">
        <f t="shared" si="72"/>
        <v>82.321606487377323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99552</v>
      </c>
      <c r="E404" s="194">
        <v>78492.89</v>
      </c>
      <c r="F404" s="45">
        <f t="shared" si="72"/>
        <v>78.846120620379295</v>
      </c>
    </row>
    <row r="405" spans="1:6" ht="12.75" customHeight="1" x14ac:dyDescent="0.2">
      <c r="A405" s="63">
        <v>4264</v>
      </c>
      <c r="B405" s="64" t="s">
        <v>698</v>
      </c>
      <c r="C405" s="247" t="s">
        <v>772</v>
      </c>
      <c r="D405" s="194">
        <v>7240</v>
      </c>
      <c r="E405" s="194">
        <v>9420</v>
      </c>
      <c r="F405" s="45">
        <f t="shared" si="72"/>
        <v>130.11049723756906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211696.67</v>
      </c>
      <c r="E418" s="60">
        <f t="shared" si="102"/>
        <v>129704.84999999999</v>
      </c>
      <c r="F418" s="45">
        <f t="shared" si="72"/>
        <v>61.269197101683261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92736.51</v>
      </c>
      <c r="E420" s="194">
        <v>304433.18</v>
      </c>
      <c r="F420" s="45">
        <f t="shared" si="72"/>
        <v>328.27758991577321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1446218.96</v>
      </c>
      <c r="E422" s="60">
        <f>E6+E308</f>
        <v>2365153.9500000002</v>
      </c>
      <c r="F422" s="45">
        <f t="shared" si="72"/>
        <v>163.54051602255305</v>
      </c>
    </row>
    <row r="423" spans="1:6" ht="12.75" customHeight="1" x14ac:dyDescent="0.2">
      <c r="A423" s="63" t="s">
        <v>582</v>
      </c>
      <c r="B423" s="64" t="s">
        <v>805</v>
      </c>
      <c r="C423" s="247" t="s">
        <v>806</v>
      </c>
      <c r="D423" s="60">
        <f t="shared" ref="D423:E423" si="103">D299+D360</f>
        <v>1461600.9599999997</v>
      </c>
      <c r="E423" s="60">
        <f t="shared" si="103"/>
        <v>1732334.68</v>
      </c>
      <c r="F423" s="45">
        <f t="shared" si="72"/>
        <v>118.52309401876695</v>
      </c>
    </row>
    <row r="424" spans="1:6" ht="12.75" customHeight="1" x14ac:dyDescent="0.2">
      <c r="A424" s="63" t="s">
        <v>582</v>
      </c>
      <c r="B424" s="64" t="s">
        <v>807</v>
      </c>
      <c r="C424" s="247" t="s">
        <v>808</v>
      </c>
      <c r="D424" s="60">
        <f t="shared" ref="D424:E424" si="104">IF(D422&gt;=D423,D422-D423,0)</f>
        <v>0</v>
      </c>
      <c r="E424" s="60">
        <f t="shared" si="104"/>
        <v>632819.27000000025</v>
      </c>
      <c r="F424" s="45" t="str">
        <f t="shared" si="72"/>
        <v>-</v>
      </c>
    </row>
    <row r="425" spans="1:6" ht="12.75" customHeight="1" x14ac:dyDescent="0.2">
      <c r="A425" s="63" t="s">
        <v>582</v>
      </c>
      <c r="B425" s="64" t="s">
        <v>809</v>
      </c>
      <c r="C425" s="247" t="s">
        <v>810</v>
      </c>
      <c r="D425" s="60">
        <f t="shared" ref="D425:E425" si="105">IF(D423&gt;=D422,D423-D422,0)</f>
        <v>15381.999999999767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1401148.42</v>
      </c>
      <c r="E426" s="60">
        <f t="shared" si="106"/>
        <v>1385766.4200000002</v>
      </c>
      <c r="F426" s="45">
        <f t="shared" si="72"/>
        <v>98.902186250904109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574.4</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1446218.96</v>
      </c>
      <c r="E643" s="60">
        <f>E422+E430</f>
        <v>2365153.9500000002</v>
      </c>
      <c r="F643" s="45">
        <f t="shared" si="109"/>
        <v>163.54051602255305</v>
      </c>
    </row>
    <row r="644" spans="1:6" ht="12.75" customHeight="1" x14ac:dyDescent="0.2">
      <c r="A644" s="63" t="s">
        <v>582</v>
      </c>
      <c r="B644" s="64" t="s">
        <v>1238</v>
      </c>
      <c r="C644" s="247" t="s">
        <v>1239</v>
      </c>
      <c r="D644" s="60">
        <f>D423+D535</f>
        <v>1461600.9599999997</v>
      </c>
      <c r="E644" s="60">
        <f>E423+E535</f>
        <v>1732334.68</v>
      </c>
      <c r="F644" s="45">
        <f t="shared" si="109"/>
        <v>118.52309401876695</v>
      </c>
    </row>
    <row r="645" spans="1:6" ht="12.75" customHeight="1" x14ac:dyDescent="0.2">
      <c r="A645" s="63" t="s">
        <v>582</v>
      </c>
      <c r="B645" s="64" t="s">
        <v>1240</v>
      </c>
      <c r="C645" s="247" t="s">
        <v>1241</v>
      </c>
      <c r="D645" s="60">
        <f t="shared" ref="D645:E645" si="163">IF(D643&gt;=D644,D643-D644,0)</f>
        <v>0</v>
      </c>
      <c r="E645" s="60">
        <f t="shared" si="163"/>
        <v>632819.27000000025</v>
      </c>
      <c r="F645" s="45" t="str">
        <f t="shared" si="109"/>
        <v>-</v>
      </c>
    </row>
    <row r="646" spans="1:6" ht="12.75" customHeight="1" x14ac:dyDescent="0.2">
      <c r="A646" s="63" t="s">
        <v>582</v>
      </c>
      <c r="B646" s="64" t="s">
        <v>1242</v>
      </c>
      <c r="C646" s="247" t="s">
        <v>1243</v>
      </c>
      <c r="D646" s="60">
        <f t="shared" ref="D646:E646" si="164">IF(D644&gt;=D643,D644-D643,0)</f>
        <v>15381.999999999767</v>
      </c>
      <c r="E646" s="60">
        <f t="shared" si="164"/>
        <v>0</v>
      </c>
      <c r="F646" s="45">
        <f t="shared" si="109"/>
        <v>0</v>
      </c>
    </row>
    <row r="647" spans="1:6" ht="24" x14ac:dyDescent="0.2">
      <c r="A647" s="251" t="s">
        <v>1244</v>
      </c>
      <c r="B647" s="64" t="s">
        <v>1245</v>
      </c>
      <c r="C647" s="252" t="s">
        <v>1244</v>
      </c>
      <c r="D647" s="60">
        <f>IF(D426-D427+D641-D642&gt;=0,D426-D427+D641-D642,0)</f>
        <v>1401148.42</v>
      </c>
      <c r="E647" s="60">
        <f>IF(E426-E427+E641-E642&gt;=0,E426-E427+E641-E642,0)</f>
        <v>1385766.4200000002</v>
      </c>
      <c r="F647" s="45">
        <f t="shared" si="109"/>
        <v>98.902186250904109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1385766.4200000002</v>
      </c>
      <c r="E649" s="60">
        <f t="shared" si="165"/>
        <v>2018585.6900000004</v>
      </c>
      <c r="F649" s="45">
        <f t="shared" si="109"/>
        <v>145.66565193577142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37010.379999999997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1378222.51</v>
      </c>
      <c r="E653" s="194">
        <v>1366407.59</v>
      </c>
      <c r="F653" s="45">
        <f t="shared" ref="F653:F740" si="167">IF(D653&lt;&gt;0,IF(E653/D653&gt;=100,"&gt;&gt;100",E653/D653*100),"-")</f>
        <v>99.142742197702177</v>
      </c>
    </row>
    <row r="654" spans="1:6" ht="12.75" customHeight="1" x14ac:dyDescent="0.2">
      <c r="A654" s="63" t="s">
        <v>1257</v>
      </c>
      <c r="B654" s="64" t="s">
        <v>1258</v>
      </c>
      <c r="C654" s="247" t="s">
        <v>1257</v>
      </c>
      <c r="D654" s="194">
        <v>2772172.72</v>
      </c>
      <c r="E654" s="194">
        <v>3971084.82</v>
      </c>
      <c r="F654" s="45">
        <f t="shared" si="167"/>
        <v>143.24810252082705</v>
      </c>
    </row>
    <row r="655" spans="1:6" ht="12.75" customHeight="1" x14ac:dyDescent="0.2">
      <c r="A655" s="63" t="s">
        <v>1259</v>
      </c>
      <c r="B655" s="64" t="s">
        <v>1260</v>
      </c>
      <c r="C655" s="247" t="s">
        <v>1259</v>
      </c>
      <c r="D655" s="194">
        <v>2783987.64</v>
      </c>
      <c r="E655" s="194">
        <v>3302841.89</v>
      </c>
      <c r="F655" s="45">
        <f t="shared" si="167"/>
        <v>118.63708884856973</v>
      </c>
    </row>
    <row r="656" spans="1:6" ht="24" x14ac:dyDescent="0.2">
      <c r="A656" s="63">
        <v>11</v>
      </c>
      <c r="B656" s="64" t="s">
        <v>1261</v>
      </c>
      <c r="C656" s="247" t="s">
        <v>1262</v>
      </c>
      <c r="D656" s="60">
        <f t="shared" ref="D656:E656" si="168">+D653+D654-D655</f>
        <v>1366407.5900000003</v>
      </c>
      <c r="E656" s="60">
        <f t="shared" si="168"/>
        <v>2034650.52</v>
      </c>
      <c r="F656" s="45">
        <f t="shared" si="167"/>
        <v>148.90509500170438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28</v>
      </c>
      <c r="E658" s="253">
        <v>24</v>
      </c>
      <c r="F658" s="45">
        <f t="shared" si="167"/>
        <v>85.714285714285708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28</v>
      </c>
      <c r="E660" s="253">
        <v>24</v>
      </c>
      <c r="F660" s="45">
        <f t="shared" si="167"/>
        <v>85.714285714285708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9757.6</v>
      </c>
      <c r="E681" s="192">
        <v>39970.25</v>
      </c>
      <c r="F681" s="71">
        <f t="shared" si="167"/>
        <v>409.63197917520705</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v>5000</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1112125.1200000001</v>
      </c>
      <c r="E724" s="192">
        <v>1932334.4</v>
      </c>
      <c r="F724" s="71">
        <f t="shared" si="167"/>
        <v>173.7515289646546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5988.68</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1324.32</v>
      </c>
      <c r="F733" s="71" t="str">
        <f t="shared" si="167"/>
        <v>-</v>
      </c>
    </row>
    <row r="734" spans="1:6" ht="12.75" customHeight="1" x14ac:dyDescent="0.2">
      <c r="A734" s="70">
        <v>32121</v>
      </c>
      <c r="B734" s="65" t="s">
        <v>1398</v>
      </c>
      <c r="C734" s="278" t="s">
        <v>1399</v>
      </c>
      <c r="D734" s="192">
        <v>14289.48</v>
      </c>
      <c r="E734" s="192">
        <v>17838.240000000002</v>
      </c>
      <c r="F734" s="71">
        <f t="shared" si="167"/>
        <v>124.83477355369126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166.81</v>
      </c>
      <c r="E737" s="194">
        <v>1933.32</v>
      </c>
      <c r="F737" s="45">
        <f t="shared" si="167"/>
        <v>1158.9952640728973</v>
      </c>
    </row>
    <row r="738" spans="1:6" ht="12.75" customHeight="1" x14ac:dyDescent="0.2">
      <c r="A738" s="63" t="s">
        <v>1406</v>
      </c>
      <c r="B738" s="64" t="s">
        <v>1407</v>
      </c>
      <c r="C738" s="247" t="s">
        <v>1406</v>
      </c>
      <c r="D738" s="194">
        <v>2879.04</v>
      </c>
      <c r="E738" s="194">
        <v>4983.75</v>
      </c>
      <c r="F738" s="45">
        <f t="shared" si="167"/>
        <v>173.10457652550849</v>
      </c>
    </row>
    <row r="739" spans="1:6" ht="12.75" customHeight="1" x14ac:dyDescent="0.2">
      <c r="A739" s="70" t="s">
        <v>1408</v>
      </c>
      <c r="B739" s="65" t="s">
        <v>1409</v>
      </c>
      <c r="C739" s="278" t="s">
        <v>1408</v>
      </c>
      <c r="D739" s="192">
        <v>4278.21</v>
      </c>
      <c r="E739" s="192">
        <v>4173.28</v>
      </c>
      <c r="F739" s="71">
        <f t="shared" si="167"/>
        <v>97.547338723438074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7733.69</v>
      </c>
      <c r="E741" s="192">
        <v>8256.7199999999993</v>
      </c>
      <c r="F741" s="71">
        <f t="shared" ref="F741:F1006" si="169">IF(D741&lt;&gt;0,IF(E741/D741&gt;=100,"&gt;&gt;100",E741/D741*100),"-")</f>
        <v>106.7630070509679</v>
      </c>
    </row>
    <row r="742" spans="1:6" ht="12.75" customHeight="1" x14ac:dyDescent="0.2">
      <c r="A742" s="70" t="s">
        <v>1414</v>
      </c>
      <c r="B742" s="65" t="s">
        <v>1415</v>
      </c>
      <c r="C742" s="278" t="s">
        <v>1414</v>
      </c>
      <c r="D742" s="192">
        <v>3227.64</v>
      </c>
      <c r="E742" s="192">
        <v>4259.47</v>
      </c>
      <c r="F742" s="71">
        <f t="shared" si="169"/>
        <v>131.96855907102406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5275591.76</v>
      </c>
      <c r="E6" s="180">
        <f t="shared" si="0"/>
        <v>5472671.4699999997</v>
      </c>
      <c r="F6" s="181">
        <f t="shared" ref="F6:F298" si="1">IF(D6&gt;0,IF(E6/D6&gt;=100,"&gt;&gt;100",E6/D6*100),"-")</f>
        <v>103.7356891693985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3438908.4299999992</v>
      </c>
      <c r="E7" s="79">
        <f t="shared" si="2"/>
        <v>3002783.9499999997</v>
      </c>
      <c r="F7" s="71">
        <f t="shared" si="1"/>
        <v>87.31793855877693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1102245.92</v>
      </c>
      <c r="E8" s="79">
        <f>E9+E10-E11</f>
        <v>914290.74</v>
      </c>
      <c r="F8" s="71">
        <f t="shared" si="1"/>
        <v>82.947981336143215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1832992.39</v>
      </c>
      <c r="E10" s="192">
        <v>1784599.03</v>
      </c>
      <c r="F10" s="71">
        <f t="shared" si="1"/>
        <v>97.359871199465275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730746.47</v>
      </c>
      <c r="E11" s="192">
        <v>870308.29</v>
      </c>
      <c r="F11" s="71">
        <f t="shared" si="1"/>
        <v>119.09852811194558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2173406.1399999997</v>
      </c>
      <c r="E12" s="79">
        <f t="shared" si="3"/>
        <v>1877783.56</v>
      </c>
      <c r="F12" s="71">
        <f t="shared" si="1"/>
        <v>86.398189709724491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1515583.72</v>
      </c>
      <c r="E13" s="79">
        <f t="shared" si="4"/>
        <v>1417364.73</v>
      </c>
      <c r="F13" s="71">
        <f t="shared" si="1"/>
        <v>93.519395286193756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1530628.99</v>
      </c>
      <c r="E15" s="192">
        <v>1506002.6</v>
      </c>
      <c r="F15" s="71">
        <f t="shared" si="1"/>
        <v>98.391093454985466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406536.26</v>
      </c>
      <c r="E16" s="192">
        <v>406536.26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421581.53</v>
      </c>
      <c r="E18" s="192">
        <v>495174.13</v>
      </c>
      <c r="F18" s="71">
        <f t="shared" si="1"/>
        <v>117.45631503353573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320897.14</v>
      </c>
      <c r="E19" s="79">
        <f t="shared" si="5"/>
        <v>220319.30000000005</v>
      </c>
      <c r="F19" s="71">
        <f t="shared" si="1"/>
        <v>68.657296228941149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259012.55</v>
      </c>
      <c r="E20" s="192">
        <v>240299.48</v>
      </c>
      <c r="F20" s="71">
        <f t="shared" si="1"/>
        <v>92.775226528598722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209090.78</v>
      </c>
      <c r="E21" s="192">
        <v>190805.62</v>
      </c>
      <c r="F21" s="71">
        <f t="shared" si="1"/>
        <v>91.254918079123343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161491.53</v>
      </c>
      <c r="E22" s="192">
        <v>48164.04</v>
      </c>
      <c r="F22" s="71">
        <f t="shared" si="1"/>
        <v>29.824499154847317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2159.9299999999998</v>
      </c>
      <c r="E23" s="192">
        <v>2159.9299999999998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4554.17</v>
      </c>
      <c r="E24" s="192">
        <v>2273.65</v>
      </c>
      <c r="F24" s="71">
        <f t="shared" si="1"/>
        <v>49.924574620622423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301267.58</v>
      </c>
      <c r="E26" s="192">
        <v>296077.33</v>
      </c>
      <c r="F26" s="71">
        <f t="shared" si="1"/>
        <v>98.277195973094749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616679.4</v>
      </c>
      <c r="E28" s="192">
        <v>559460.75</v>
      </c>
      <c r="F28" s="71">
        <f t="shared" si="1"/>
        <v>90.721491588660157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104928.39000000001</v>
      </c>
      <c r="E29" s="79">
        <f t="shared" si="6"/>
        <v>98529.97</v>
      </c>
      <c r="F29" s="71">
        <f t="shared" si="1"/>
        <v>93.902107904257363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293962.34000000003</v>
      </c>
      <c r="E30" s="192">
        <v>289663.99</v>
      </c>
      <c r="F30" s="71">
        <f t="shared" si="1"/>
        <v>98.537788888195664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189033.95</v>
      </c>
      <c r="E34" s="192">
        <v>191134.02</v>
      </c>
      <c r="F34" s="71">
        <f t="shared" si="1"/>
        <v>101.11094858886457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231996.8899999999</v>
      </c>
      <c r="E45" s="79">
        <f t="shared" si="9"/>
        <v>141569.55999999994</v>
      </c>
      <c r="F45" s="71">
        <f t="shared" si="1"/>
        <v>61.022180081810582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243386.71</v>
      </c>
      <c r="E47" s="192">
        <v>241701.13</v>
      </c>
      <c r="F47" s="71">
        <f t="shared" si="1"/>
        <v>99.307447806003879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716380.49</v>
      </c>
      <c r="E48" s="192">
        <v>758856.21</v>
      </c>
      <c r="F48" s="71">
        <f t="shared" si="1"/>
        <v>105.92921228214911</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100623.14</v>
      </c>
      <c r="E49" s="192">
        <v>105123.14</v>
      </c>
      <c r="F49" s="71">
        <f t="shared" si="1"/>
        <v>104.4721323544465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828393.45</v>
      </c>
      <c r="E50" s="192">
        <v>964110.92</v>
      </c>
      <c r="F50" s="71">
        <f t="shared" si="1"/>
        <v>116.3832137977431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97693.86</v>
      </c>
      <c r="E54" s="192">
        <v>78939.25</v>
      </c>
      <c r="F54" s="71">
        <f t="shared" si="1"/>
        <v>80.802672757530516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97693.86</v>
      </c>
      <c r="E55" s="192">
        <v>78939.25</v>
      </c>
      <c r="F55" s="71">
        <f t="shared" si="1"/>
        <v>80.802672757530516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141692.01</v>
      </c>
      <c r="E56" s="79">
        <f t="shared" si="11"/>
        <v>182231.01</v>
      </c>
      <c r="F56" s="71">
        <f t="shared" si="1"/>
        <v>128.61064642953403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2588.09</v>
      </c>
      <c r="E57" s="192">
        <v>2588.09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27689</v>
      </c>
      <c r="E58" s="192">
        <v>27689</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111414.92</v>
      </c>
      <c r="E61" s="192">
        <v>151953.92000000001</v>
      </c>
      <c r="F61" s="71">
        <f t="shared" si="1"/>
        <v>136.38561155005092</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21564.36</v>
      </c>
      <c r="E63" s="79">
        <f>SUM(E64:E68)</f>
        <v>28478.639999999999</v>
      </c>
      <c r="F63" s="71">
        <f>IF(D63&gt;0,IF(E63/D63&gt;=100,"&gt;&gt;100",E63/D63*100),"-")</f>
        <v>132.06346026499278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5617.15</v>
      </c>
      <c r="E64" s="192">
        <v>5617.15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3082.99</v>
      </c>
      <c r="E65" s="192">
        <v>3082.99</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12864.22</v>
      </c>
      <c r="E67" s="192">
        <v>19778.5</v>
      </c>
      <c r="F67" s="71">
        <f t="shared" si="1"/>
        <v>153.74814796388745</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1836683.33</v>
      </c>
      <c r="E69" s="79">
        <f>E70+E82+E88+E119+E135+E147+E165+E171</f>
        <v>2469887.52</v>
      </c>
      <c r="F69" s="71">
        <f t="shared" si="1"/>
        <v>134.47541444174811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1366407.59</v>
      </c>
      <c r="E70" s="79">
        <f t="shared" si="12"/>
        <v>2034650.52</v>
      </c>
      <c r="F70" s="71">
        <f t="shared" si="1"/>
        <v>148.90509500170444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1365907.57</v>
      </c>
      <c r="E71" s="79">
        <f t="shared" si="13"/>
        <v>2034150.5</v>
      </c>
      <c r="F71" s="71">
        <f t="shared" si="1"/>
        <v>148.92299776916821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1365907.57</v>
      </c>
      <c r="E73" s="192">
        <v>2034150.5</v>
      </c>
      <c r="F73" s="71">
        <f t="shared" si="1"/>
        <v>148.92299776916821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0.02</v>
      </c>
      <c r="E76" s="79">
        <f>SUM(E77:E79)</f>
        <v>0.02</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0.02</v>
      </c>
      <c r="E77" s="192">
        <v>0.02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500</v>
      </c>
      <c r="E80" s="192">
        <v>500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28599.99</v>
      </c>
      <c r="E82" s="79">
        <f>SUM(E83:E85)-E86+E87</f>
        <v>31289.61</v>
      </c>
      <c r="F82" s="71">
        <f t="shared" si="1"/>
        <v>109.40426902247169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189.9</v>
      </c>
      <c r="E83" s="192">
        <v>189.9</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27702.06</v>
      </c>
      <c r="E85" s="192">
        <v>29561.19</v>
      </c>
      <c r="F85" s="71">
        <f t="shared" si="1"/>
        <v>106.71116155260654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708.03</v>
      </c>
      <c r="E87" s="192">
        <v>1538.52</v>
      </c>
      <c r="F87" s="71">
        <f t="shared" si="1"/>
        <v>217.29587729333502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404665.37</v>
      </c>
      <c r="E147" s="79">
        <f t="shared" si="24"/>
        <v>403947.39</v>
      </c>
      <c r="F147" s="71">
        <f t="shared" si="1"/>
        <v>99.822574390291919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403947.37</v>
      </c>
      <c r="E159" s="192">
        <v>403947.37</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718</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0.02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37010.379999999997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37010.379999999997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5275591.7600000007</v>
      </c>
      <c r="E176" s="79">
        <f>E177+E251</f>
        <v>5472671.4699999997</v>
      </c>
      <c r="F176" s="71">
        <f t="shared" si="1"/>
        <v>103.73568916939848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471906.87</v>
      </c>
      <c r="E177" s="79">
        <f>E178+E197+E203+E219+E247+E248</f>
        <v>479780.47</v>
      </c>
      <c r="F177" s="71">
        <f t="shared" si="1"/>
        <v>101.66846479687823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459630.62</v>
      </c>
      <c r="E178" s="79">
        <f>SUM(E179:E181)+E185+E186+SUM(E194:E196)</f>
        <v>71677.599999999991</v>
      </c>
      <c r="F178" s="71">
        <f t="shared" si="1"/>
        <v>15.594609427892333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35879.629999999997</v>
      </c>
      <c r="E179" s="192">
        <v>44231.45</v>
      </c>
      <c r="F179" s="71">
        <f t="shared" si="1"/>
        <v>123.27733034036304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15542.19</v>
      </c>
      <c r="E180" s="192">
        <v>26877.73</v>
      </c>
      <c r="F180" s="71">
        <f t="shared" si="1"/>
        <v>172.9339945014184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103.88</v>
      </c>
      <c r="E181" s="79">
        <f t="shared" si="28"/>
        <v>48.77</v>
      </c>
      <c r="F181" s="71">
        <f t="shared" si="1"/>
        <v>46.94840200231036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103.88</v>
      </c>
      <c r="E184" s="192">
        <v>48.77</v>
      </c>
      <c r="F184" s="71">
        <f t="shared" si="1"/>
        <v>46.94840200231036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408104.92</v>
      </c>
      <c r="E196" s="192">
        <v>519.65</v>
      </c>
      <c r="F196" s="71">
        <f t="shared" si="1"/>
        <v>0.12733245166463564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12276.25</v>
      </c>
      <c r="E197" s="79">
        <f>SUM(E198:E202)</f>
        <v>998.5</v>
      </c>
      <c r="F197" s="71">
        <f t="shared" si="1"/>
        <v>8.1335912839833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12276.25</v>
      </c>
      <c r="E199" s="192">
        <v>998.5</v>
      </c>
      <c r="F199" s="71">
        <f t="shared" ref="F199:F202" si="30">IF(D199&gt;0,IF(E199/D199&gt;=100,"&gt;&gt;100",E199/D199*100),"-")</f>
        <v>8.1335912839833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407104.37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4803684.8900000006</v>
      </c>
      <c r="E251" s="79">
        <f>+E252+E255-E264+E274+E291</f>
        <v>4992891</v>
      </c>
      <c r="F251" s="71">
        <f t="shared" si="1"/>
        <v>103.93877022187439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3417344.07</v>
      </c>
      <c r="E252" s="79">
        <f>E253-E254</f>
        <v>2974305.31</v>
      </c>
      <c r="F252" s="71">
        <f t="shared" si="1"/>
        <v>87.035582284812193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3417344.07</v>
      </c>
      <c r="E253" s="192">
        <v>2974305.31</v>
      </c>
      <c r="F253" s="71">
        <f t="shared" si="1"/>
        <v>87.035582284812193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1385766.42</v>
      </c>
      <c r="E255" s="79">
        <f>E256-E260</f>
        <v>2018585.69</v>
      </c>
      <c r="F255" s="71">
        <f t="shared" si="1"/>
        <v>145.66565193577142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1385766.42</v>
      </c>
      <c r="E256" s="79">
        <f>SUM(E257:E259)</f>
        <v>2018585.69</v>
      </c>
      <c r="F256" s="71">
        <f t="shared" si="1"/>
        <v>145.66565193577142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1385766.42</v>
      </c>
      <c r="E257" s="192">
        <v>2018585.69</v>
      </c>
      <c r="F257" s="71">
        <f t="shared" si="1"/>
        <v>145.66565193577142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574.4</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574.4</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770518.61</v>
      </c>
      <c r="E297" s="79">
        <f t="shared" si="42"/>
        <v>990178.62</v>
      </c>
      <c r="F297" s="71">
        <f t="shared" si="1"/>
        <v>128.50807328326567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770518.61</v>
      </c>
      <c r="E298" s="193">
        <v>990178.62</v>
      </c>
      <c r="F298" s="75">
        <f t="shared" si="1"/>
        <v>128.50807328326567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404665.37</v>
      </c>
      <c r="E303" s="192">
        <v>403947.39</v>
      </c>
      <c r="F303" s="71">
        <f t="shared" si="43"/>
        <v>99.822574390291919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383.03</v>
      </c>
      <c r="E308" s="192">
        <v>169.67</v>
      </c>
      <c r="F308" s="71">
        <f t="shared" si="43"/>
        <v>44.296791374043806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325</v>
      </c>
      <c r="E309" s="192">
        <v>1368.85</v>
      </c>
      <c r="F309" s="71">
        <f t="shared" si="43"/>
        <v>421.18461538461531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459630.62</v>
      </c>
      <c r="E337" s="192">
        <v>71677.600000000006</v>
      </c>
      <c r="F337" s="71">
        <f t="shared" si="43"/>
        <v>15.594609427892339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12276.25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998.5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519.64</v>
      </c>
      <c r="E344" s="192">
        <v>519.65</v>
      </c>
      <c r="F344" s="71">
        <f t="shared" si="43"/>
        <v>100.00192440920637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403955.37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3149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770518.61</v>
      </c>
      <c r="E387" s="192">
        <v>710129.73</v>
      </c>
      <c r="F387" s="71">
        <f t="shared" si="44"/>
        <v>92.162566975507573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60388.88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219660.01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80" sqref="E8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1461600.96</v>
      </c>
      <c r="E75" s="60">
        <f t="shared" si="15"/>
        <v>1732334.68</v>
      </c>
      <c r="F75" s="45">
        <f t="shared" si="1"/>
        <v>118.52309401876693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1461600.96</v>
      </c>
      <c r="E79" s="194">
        <v>1732334.68</v>
      </c>
      <c r="F79" s="45">
        <f t="shared" si="1"/>
        <v>118.52309401876693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1461600.96</v>
      </c>
      <c r="E141" s="81">
        <f t="shared" si="28"/>
        <v>1732334.68</v>
      </c>
      <c r="F141" s="61">
        <f t="shared" si="1"/>
        <v>118.52309401876693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471906.87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3152173.67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2561177.4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815528.02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692469.72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3597.64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42350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1007232.02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181323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409673.27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3144300.07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2949130.42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807176.2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681134.18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3652.75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42350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1414817.29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192600.75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2568.9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479780.4700000002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479780.47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71677.600000000006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519.65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407583.22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23243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Kolarić</cp:lastModifiedBy>
  <cp:lastPrinted>2025-11-26T12:43:51Z</cp:lastPrinted>
  <dcterms:created xsi:type="dcterms:W3CDTF">2022-04-01T05:14:30Z</dcterms:created>
  <dcterms:modified xsi:type="dcterms:W3CDTF">2026-02-01T22:16:48Z</dcterms:modified>
</cp:coreProperties>
</file>