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E301" i="9"/>
  <c r="B301" i="9" s="1"/>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G283" i="9"/>
  <c r="E283" i="9" s="1"/>
  <c r="B283" i="9" s="1"/>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c r="E270" i="9"/>
  <c r="M269" i="9"/>
  <c r="L269" i="9"/>
  <c r="F269" i="9"/>
  <c r="B269" i="9" s="1"/>
  <c r="E269" i="9"/>
  <c r="M268" i="9"/>
  <c r="L268" i="9"/>
  <c r="F268" i="9" s="1"/>
  <c r="B268" i="9" s="1"/>
  <c r="E268" i="9"/>
  <c r="M267" i="9"/>
  <c r="F267" i="9" s="1"/>
  <c r="L267" i="9"/>
  <c r="E267" i="9"/>
  <c r="B267" i="9" s="1"/>
  <c r="M266" i="9"/>
  <c r="L266" i="9"/>
  <c r="F266" i="9"/>
  <c r="E266" i="9"/>
  <c r="M265" i="9"/>
  <c r="L265" i="9"/>
  <c r="F265" i="9" s="1"/>
  <c r="B265" i="9" s="1"/>
  <c r="E265" i="9"/>
  <c r="M264" i="9"/>
  <c r="L264" i="9"/>
  <c r="F264" i="9" s="1"/>
  <c r="B264" i="9" s="1"/>
  <c r="E264" i="9"/>
  <c r="M263" i="9"/>
  <c r="F263" i="9" s="1"/>
  <c r="L263" i="9"/>
  <c r="E263" i="9"/>
  <c r="B263" i="9" s="1"/>
  <c r="M262" i="9"/>
  <c r="L262" i="9"/>
  <c r="F262" i="9"/>
  <c r="E262" i="9"/>
  <c r="M261" i="9"/>
  <c r="L261" i="9"/>
  <c r="F261" i="9"/>
  <c r="B261" i="9" s="1"/>
  <c r="E261" i="9"/>
  <c r="M260" i="9"/>
  <c r="L260" i="9"/>
  <c r="F260" i="9" s="1"/>
  <c r="B260" i="9" s="1"/>
  <c r="E260" i="9"/>
  <c r="M259" i="9"/>
  <c r="F259" i="9" s="1"/>
  <c r="L259" i="9"/>
  <c r="E259" i="9"/>
  <c r="B259" i="9" s="1"/>
  <c r="M258" i="9"/>
  <c r="L258" i="9"/>
  <c r="F258" i="9"/>
  <c r="E258" i="9"/>
  <c r="M257" i="9"/>
  <c r="L257" i="9"/>
  <c r="F257" i="9" s="1"/>
  <c r="B257" i="9" s="1"/>
  <c r="E257" i="9"/>
  <c r="M256" i="9"/>
  <c r="L256" i="9"/>
  <c r="F256" i="9" s="1"/>
  <c r="B256" i="9" s="1"/>
  <c r="E256" i="9"/>
  <c r="M255" i="9"/>
  <c r="F255" i="9" s="1"/>
  <c r="L255" i="9"/>
  <c r="E255" i="9"/>
  <c r="B255" i="9" s="1"/>
  <c r="M254" i="9"/>
  <c r="L254" i="9"/>
  <c r="F254" i="9"/>
  <c r="E254" i="9"/>
  <c r="M253" i="9"/>
  <c r="L253" i="9"/>
  <c r="F253" i="9"/>
  <c r="B253" i="9" s="1"/>
  <c r="E253" i="9"/>
  <c r="M252" i="9"/>
  <c r="L252" i="9"/>
  <c r="F252" i="9" s="1"/>
  <c r="B252" i="9" s="1"/>
  <c r="E252" i="9"/>
  <c r="M251" i="9"/>
  <c r="F251" i="9" s="1"/>
  <c r="L251" i="9"/>
  <c r="E251" i="9"/>
  <c r="B251" i="9" s="1"/>
  <c r="M250" i="9"/>
  <c r="L250" i="9"/>
  <c r="F250" i="9"/>
  <c r="E250" i="9"/>
  <c r="M249" i="9"/>
  <c r="L249" i="9"/>
  <c r="F249" i="9" s="1"/>
  <c r="B249" i="9" s="1"/>
  <c r="E249" i="9"/>
  <c r="M248" i="9"/>
  <c r="L248" i="9"/>
  <c r="F248" i="9" s="1"/>
  <c r="B248" i="9" s="1"/>
  <c r="E248" i="9"/>
  <c r="M247" i="9"/>
  <c r="F247" i="9" s="1"/>
  <c r="L247" i="9"/>
  <c r="E247" i="9"/>
  <c r="B247" i="9" s="1"/>
  <c r="M246" i="9"/>
  <c r="L246" i="9"/>
  <c r="F246" i="9"/>
  <c r="E246" i="9"/>
  <c r="M245" i="9"/>
  <c r="L245" i="9"/>
  <c r="F245" i="9"/>
  <c r="B245" i="9" s="1"/>
  <c r="E245" i="9"/>
  <c r="M244" i="9"/>
  <c r="L244" i="9"/>
  <c r="F244" i="9" s="1"/>
  <c r="B244" i="9" s="1"/>
  <c r="E244" i="9"/>
  <c r="M243" i="9"/>
  <c r="F243" i="9" s="1"/>
  <c r="L243" i="9"/>
  <c r="E243" i="9"/>
  <c r="B243" i="9" s="1"/>
  <c r="M242" i="9"/>
  <c r="L242" i="9"/>
  <c r="F242" i="9"/>
  <c r="E242" i="9"/>
  <c r="M241" i="9"/>
  <c r="L241" i="9"/>
  <c r="F241" i="9" s="1"/>
  <c r="B241" i="9" s="1"/>
  <c r="E241" i="9"/>
  <c r="M240" i="9"/>
  <c r="L240" i="9"/>
  <c r="F240" i="9" s="1"/>
  <c r="B240" i="9" s="1"/>
  <c r="E240" i="9"/>
  <c r="M239" i="9"/>
  <c r="F239" i="9" s="1"/>
  <c r="L239" i="9"/>
  <c r="E239" i="9"/>
  <c r="B239" i="9" s="1"/>
  <c r="M238" i="9"/>
  <c r="L238" i="9"/>
  <c r="F238" i="9"/>
  <c r="E238" i="9"/>
  <c r="M237" i="9"/>
  <c r="L237" i="9"/>
  <c r="F237" i="9"/>
  <c r="B237" i="9" s="1"/>
  <c r="E237" i="9"/>
  <c r="M236" i="9"/>
  <c r="L236" i="9"/>
  <c r="F236" i="9" s="1"/>
  <c r="B236" i="9" s="1"/>
  <c r="E236" i="9"/>
  <c r="M235" i="9"/>
  <c r="F235" i="9" s="1"/>
  <c r="L235" i="9"/>
  <c r="E235" i="9"/>
  <c r="B235" i="9" s="1"/>
  <c r="M234" i="9"/>
  <c r="L234" i="9"/>
  <c r="F234" i="9"/>
  <c r="E234" i="9"/>
  <c r="M233" i="9"/>
  <c r="L233" i="9"/>
  <c r="F233" i="9" s="1"/>
  <c r="B233" i="9" s="1"/>
  <c r="E233" i="9"/>
  <c r="M232" i="9"/>
  <c r="L232" i="9"/>
  <c r="F232" i="9" s="1"/>
  <c r="B232" i="9" s="1"/>
  <c r="E232" i="9"/>
  <c r="M231" i="9"/>
  <c r="F231" i="9" s="1"/>
  <c r="L231" i="9"/>
  <c r="E231" i="9"/>
  <c r="B231" i="9" s="1"/>
  <c r="M230" i="9"/>
  <c r="L230" i="9"/>
  <c r="F230" i="9"/>
  <c r="E230" i="9"/>
  <c r="M229" i="9"/>
  <c r="L229" i="9"/>
  <c r="F229" i="9"/>
  <c r="B229" i="9" s="1"/>
  <c r="E229" i="9"/>
  <c r="M228" i="9"/>
  <c r="L228" i="9"/>
  <c r="F228" i="9" s="1"/>
  <c r="B228" i="9" s="1"/>
  <c r="E228" i="9"/>
  <c r="M227" i="9"/>
  <c r="F227" i="9" s="1"/>
  <c r="L227" i="9"/>
  <c r="E227" i="9"/>
  <c r="B227" i="9" s="1"/>
  <c r="M226" i="9"/>
  <c r="F226" i="9" s="1"/>
  <c r="L226" i="9"/>
  <c r="E226" i="9"/>
  <c r="M225" i="9"/>
  <c r="L225" i="9"/>
  <c r="F225" i="9" s="1"/>
  <c r="B225" i="9" s="1"/>
  <c r="E225" i="9"/>
  <c r="M224" i="9"/>
  <c r="L224" i="9"/>
  <c r="F224" i="9" s="1"/>
  <c r="B224" i="9" s="1"/>
  <c r="E224" i="9"/>
  <c r="M223" i="9"/>
  <c r="F223" i="9" s="1"/>
  <c r="L223" i="9"/>
  <c r="E223" i="9"/>
  <c r="M222" i="9"/>
  <c r="F222" i="9" s="1"/>
  <c r="L222" i="9"/>
  <c r="E222" i="9"/>
  <c r="M221" i="9"/>
  <c r="F221" i="9" s="1"/>
  <c r="B221" i="9" s="1"/>
  <c r="L221" i="9"/>
  <c r="E221" i="9"/>
  <c r="M220" i="9"/>
  <c r="L220" i="9"/>
  <c r="F220" i="9" s="1"/>
  <c r="B220" i="9" s="1"/>
  <c r="E220" i="9"/>
  <c r="M219" i="9"/>
  <c r="F219" i="9" s="1"/>
  <c r="L219" i="9"/>
  <c r="E219" i="9"/>
  <c r="B219" i="9" s="1"/>
  <c r="M218" i="9"/>
  <c r="F218" i="9" s="1"/>
  <c r="L218" i="9"/>
  <c r="E218" i="9"/>
  <c r="M217" i="9"/>
  <c r="L217" i="9"/>
  <c r="E217" i="9"/>
  <c r="M216" i="9"/>
  <c r="L216" i="9"/>
  <c r="F216" i="9" s="1"/>
  <c r="B216" i="9" s="1"/>
  <c r="E216" i="9"/>
  <c r="M215" i="9"/>
  <c r="F215" i="9" s="1"/>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E43" i="9"/>
  <c r="B43" i="9" s="1"/>
  <c r="H42" i="9"/>
  <c r="G42" i="9"/>
  <c r="F42" i="9"/>
  <c r="E42" i="9"/>
  <c r="B42" i="9" s="1"/>
  <c r="H41" i="9"/>
  <c r="G41" i="9"/>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G31" i="9"/>
  <c r="F31" i="9"/>
  <c r="E31" i="9"/>
  <c r="B31" i="9" s="1"/>
  <c r="H30" i="9"/>
  <c r="G30" i="9"/>
  <c r="F30" i="9"/>
  <c r="E30" i="9"/>
  <c r="B30" i="9" s="1"/>
  <c r="H29" i="9"/>
  <c r="G29" i="9"/>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G281" i="9" s="1"/>
  <c r="E281" i="9" s="1"/>
  <c r="B281" i="9" s="1"/>
  <c r="H3" i="9"/>
  <c r="G3" i="9"/>
  <c r="D101" i="8"/>
  <c r="D95" i="8"/>
  <c r="D90" i="8"/>
  <c r="D85" i="8"/>
  <c r="D80" i="8"/>
  <c r="D75" i="8"/>
  <c r="D70" i="8"/>
  <c r="D65" i="8"/>
  <c r="D60" i="8"/>
  <c r="D55" i="8"/>
  <c r="D49" i="8" s="1"/>
  <c r="D50" i="8"/>
  <c r="D44" i="8"/>
  <c r="D36" i="8"/>
  <c r="D26" i="8"/>
  <c r="D24" i="8" s="1"/>
  <c r="C1499" i="1" s="1"/>
  <c r="D18" i="8"/>
  <c r="D8" i="8"/>
  <c r="D6" i="8" s="1"/>
  <c r="C1481" i="1" s="1"/>
  <c r="H1481" i="1" s="1"/>
  <c r="E44" i="7"/>
  <c r="D44" i="7"/>
  <c r="E39" i="7"/>
  <c r="D39" i="7"/>
  <c r="D38" i="7" s="1"/>
  <c r="E38" i="7"/>
  <c r="E30" i="7"/>
  <c r="D30" i="7"/>
  <c r="E23" i="7"/>
  <c r="D23" i="7"/>
  <c r="E22" i="7"/>
  <c r="D22" i="7"/>
  <c r="E14" i="7"/>
  <c r="D14" i="7"/>
  <c r="E7" i="7"/>
  <c r="E6" i="7" s="1"/>
  <c r="E5" i="7" s="1"/>
  <c r="I29" i="3"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D258" i="5"/>
  <c r="F257" i="5"/>
  <c r="F256" i="5"/>
  <c r="F255" i="5"/>
  <c r="F254" i="5"/>
  <c r="F253" i="5"/>
  <c r="F252" i="5"/>
  <c r="F251" i="5"/>
  <c r="E250" i="5"/>
  <c r="D250" i="5"/>
  <c r="F250" i="5" s="1"/>
  <c r="F249" i="5"/>
  <c r="F248" i="5"/>
  <c r="F247" i="5"/>
  <c r="E246" i="5"/>
  <c r="E245" i="5" s="1"/>
  <c r="D1222" i="1" s="1"/>
  <c r="G1222" i="1" s="1"/>
  <c r="D246" i="5"/>
  <c r="D245" i="5"/>
  <c r="F244" i="5"/>
  <c r="F243" i="5"/>
  <c r="E242" i="5"/>
  <c r="D242" i="5"/>
  <c r="F242" i="5" s="1"/>
  <c r="F241" i="5"/>
  <c r="F240" i="5"/>
  <c r="F239" i="5"/>
  <c r="E239" i="5"/>
  <c r="D239" i="5"/>
  <c r="E238" i="5"/>
  <c r="E237" i="5" s="1"/>
  <c r="I23" i="3"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E177" i="5" s="1"/>
  <c r="D180" i="5"/>
  <c r="D177" i="5" s="1"/>
  <c r="G308"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F592" i="4"/>
  <c r="F591" i="4"/>
  <c r="E590" i="4"/>
  <c r="E580" i="4"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7" i="4"/>
  <c r="E417" i="4"/>
  <c r="D412" i="1" s="1"/>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2" i="4"/>
  <c r="F361" i="4"/>
  <c r="F360" i="4"/>
  <c r="F359" i="4"/>
  <c r="F358" i="4"/>
  <c r="F357" i="4"/>
  <c r="E356" i="4"/>
  <c r="F356" i="4" s="1"/>
  <c r="D356" i="4"/>
  <c r="F355" i="4"/>
  <c r="F354" i="4"/>
  <c r="F353" i="4"/>
  <c r="E352" i="4"/>
  <c r="D352" i="4"/>
  <c r="F352" i="4" s="1"/>
  <c r="D351" i="4"/>
  <c r="D350"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E139" i="4"/>
  <c r="F138" i="4"/>
  <c r="F137" i="4"/>
  <c r="F136" i="4"/>
  <c r="F135" i="4"/>
  <c r="E134" i="4"/>
  <c r="F134" i="4" s="1"/>
  <c r="D134" i="4"/>
  <c r="D133" i="4" s="1"/>
  <c r="E133" i="4"/>
  <c r="F132" i="4"/>
  <c r="F131" i="4"/>
  <c r="F130" i="4"/>
  <c r="F129" i="4"/>
  <c r="E128" i="4"/>
  <c r="F128" i="4" s="1"/>
  <c r="D128" i="4"/>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1" i="4"/>
  <c r="F60" i="4"/>
  <c r="F59" i="4"/>
  <c r="E59" i="4"/>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C1577" i="1"/>
  <c r="H1577" i="1" s="1"/>
  <c r="C1576" i="1"/>
  <c r="G1576" i="1" s="1"/>
  <c r="H1575" i="1"/>
  <c r="G1575" i="1"/>
  <c r="C1575" i="1"/>
  <c r="C1574" i="1"/>
  <c r="H1574" i="1" s="1"/>
  <c r="G1573" i="1"/>
  <c r="C1573" i="1"/>
  <c r="H1573" i="1" s="1"/>
  <c r="C1572" i="1"/>
  <c r="G1572" i="1" s="1"/>
  <c r="H1571" i="1"/>
  <c r="G1571" i="1"/>
  <c r="C1571" i="1"/>
  <c r="G1570" i="1"/>
  <c r="C1570" i="1"/>
  <c r="H1570" i="1" s="1"/>
  <c r="C1569" i="1"/>
  <c r="H1569" i="1" s="1"/>
  <c r="H1568" i="1"/>
  <c r="C1568" i="1"/>
  <c r="G1568" i="1" s="1"/>
  <c r="H1567" i="1"/>
  <c r="G1567" i="1"/>
  <c r="C1567" i="1"/>
  <c r="C1566" i="1"/>
  <c r="H1566" i="1" s="1"/>
  <c r="G1565" i="1"/>
  <c r="C1565" i="1"/>
  <c r="H1565" i="1" s="1"/>
  <c r="C1564" i="1"/>
  <c r="G1564" i="1" s="1"/>
  <c r="H1563" i="1"/>
  <c r="G1563" i="1"/>
  <c r="C1563" i="1"/>
  <c r="G1562" i="1"/>
  <c r="C1562" i="1"/>
  <c r="H1562" i="1" s="1"/>
  <c r="C1561" i="1"/>
  <c r="H1561" i="1" s="1"/>
  <c r="H1560" i="1"/>
  <c r="C1560" i="1"/>
  <c r="G1560" i="1" s="1"/>
  <c r="H1559" i="1"/>
  <c r="G1559" i="1"/>
  <c r="C1559" i="1"/>
  <c r="C1558" i="1"/>
  <c r="H1558" i="1" s="1"/>
  <c r="G1557" i="1"/>
  <c r="C1557" i="1"/>
  <c r="H1557" i="1" s="1"/>
  <c r="C1556" i="1"/>
  <c r="G1556" i="1" s="1"/>
  <c r="H1555" i="1"/>
  <c r="G1555" i="1"/>
  <c r="C1555" i="1"/>
  <c r="G1554" i="1"/>
  <c r="C1554" i="1"/>
  <c r="H1554" i="1" s="1"/>
  <c r="C1553" i="1"/>
  <c r="H1553" i="1" s="1"/>
  <c r="H1552" i="1"/>
  <c r="C1552" i="1"/>
  <c r="G1552" i="1" s="1"/>
  <c r="H1551" i="1"/>
  <c r="G1551" i="1"/>
  <c r="C1551" i="1"/>
  <c r="C1550" i="1"/>
  <c r="H1550" i="1" s="1"/>
  <c r="G1549" i="1"/>
  <c r="C1549" i="1"/>
  <c r="H1549" i="1" s="1"/>
  <c r="C1548" i="1"/>
  <c r="G1548" i="1" s="1"/>
  <c r="H1547" i="1"/>
  <c r="G1547" i="1"/>
  <c r="C1547" i="1"/>
  <c r="G1546" i="1"/>
  <c r="C1546" i="1"/>
  <c r="H1546" i="1" s="1"/>
  <c r="C1545" i="1"/>
  <c r="H1545" i="1" s="1"/>
  <c r="H1544" i="1"/>
  <c r="C1544" i="1"/>
  <c r="G1544" i="1" s="1"/>
  <c r="H1543" i="1"/>
  <c r="G1543" i="1"/>
  <c r="C1543" i="1"/>
  <c r="H1542" i="1"/>
  <c r="C1542" i="1"/>
  <c r="G1542" i="1" s="1"/>
  <c r="G1541" i="1"/>
  <c r="C1541" i="1"/>
  <c r="H1541" i="1" s="1"/>
  <c r="C1540" i="1"/>
  <c r="G1540" i="1" s="1"/>
  <c r="H1539" i="1"/>
  <c r="G1539" i="1"/>
  <c r="C1539" i="1"/>
  <c r="G1538" i="1"/>
  <c r="C1538" i="1"/>
  <c r="H1538" i="1" s="1"/>
  <c r="C1537" i="1"/>
  <c r="H1537" i="1" s="1"/>
  <c r="H1536" i="1"/>
  <c r="C1536" i="1"/>
  <c r="G1536" i="1" s="1"/>
  <c r="H1535" i="1"/>
  <c r="G1535" i="1"/>
  <c r="C1535" i="1"/>
  <c r="H1534" i="1"/>
  <c r="C1534" i="1"/>
  <c r="G1534" i="1" s="1"/>
  <c r="G1533" i="1"/>
  <c r="C1533" i="1"/>
  <c r="H1533" i="1" s="1"/>
  <c r="C1532" i="1"/>
  <c r="G1532" i="1" s="1"/>
  <c r="H1531" i="1"/>
  <c r="G1531" i="1"/>
  <c r="C1531" i="1"/>
  <c r="G1530" i="1"/>
  <c r="C1530" i="1"/>
  <c r="H1530" i="1" s="1"/>
  <c r="C1529" i="1"/>
  <c r="H1529" i="1" s="1"/>
  <c r="H1528" i="1"/>
  <c r="C1528" i="1"/>
  <c r="G1528" i="1" s="1"/>
  <c r="H1527" i="1"/>
  <c r="G1527" i="1"/>
  <c r="C1527" i="1"/>
  <c r="H1526" i="1"/>
  <c r="C1526" i="1"/>
  <c r="G1526" i="1" s="1"/>
  <c r="G1525" i="1"/>
  <c r="C1525" i="1"/>
  <c r="H1525" i="1" s="1"/>
  <c r="C1524" i="1"/>
  <c r="G1524" i="1" s="1"/>
  <c r="H1523" i="1"/>
  <c r="G1523" i="1"/>
  <c r="C1523" i="1"/>
  <c r="G1522" i="1"/>
  <c r="C1522" i="1"/>
  <c r="H1522" i="1" s="1"/>
  <c r="C1521" i="1"/>
  <c r="H1521" i="1" s="1"/>
  <c r="H1520" i="1"/>
  <c r="C1520" i="1"/>
  <c r="G1520" i="1" s="1"/>
  <c r="H1519" i="1"/>
  <c r="G1519" i="1"/>
  <c r="C1519" i="1"/>
  <c r="C1516" i="1"/>
  <c r="G1516" i="1" s="1"/>
  <c r="H1515" i="1"/>
  <c r="G1515" i="1"/>
  <c r="C1515" i="1"/>
  <c r="G1514" i="1"/>
  <c r="C1514" i="1"/>
  <c r="H1514" i="1" s="1"/>
  <c r="C1513" i="1"/>
  <c r="H1513" i="1" s="1"/>
  <c r="H1512" i="1"/>
  <c r="C1512" i="1"/>
  <c r="G1512" i="1" s="1"/>
  <c r="H1511" i="1"/>
  <c r="G1511" i="1"/>
  <c r="C1511" i="1"/>
  <c r="C1510" i="1"/>
  <c r="G1510" i="1" s="1"/>
  <c r="C1509" i="1"/>
  <c r="H1509" i="1" s="1"/>
  <c r="C1508" i="1"/>
  <c r="G1508" i="1" s="1"/>
  <c r="H1507" i="1"/>
  <c r="G1507" i="1"/>
  <c r="C1507" i="1"/>
  <c r="G1506" i="1"/>
  <c r="C1506" i="1"/>
  <c r="H1506" i="1" s="1"/>
  <c r="C1505" i="1"/>
  <c r="H1505" i="1" s="1"/>
  <c r="C1504" i="1"/>
  <c r="G1504" i="1" s="1"/>
  <c r="C1503" i="1"/>
  <c r="G1503" i="1" s="1"/>
  <c r="C1502" i="1"/>
  <c r="G1502" i="1" s="1"/>
  <c r="C1500" i="1"/>
  <c r="G1500" i="1" s="1"/>
  <c r="G1498" i="1"/>
  <c r="C1498" i="1"/>
  <c r="H1498" i="1" s="1"/>
  <c r="C1497" i="1"/>
  <c r="H1497" i="1" s="1"/>
  <c r="H1496" i="1"/>
  <c r="C1496" i="1"/>
  <c r="G1496" i="1" s="1"/>
  <c r="H1495" i="1"/>
  <c r="G1495" i="1"/>
  <c r="C1495" i="1"/>
  <c r="H1494" i="1"/>
  <c r="C1494" i="1"/>
  <c r="G1494" i="1" s="1"/>
  <c r="G1493" i="1"/>
  <c r="C1493" i="1"/>
  <c r="H1493" i="1" s="1"/>
  <c r="C1492" i="1"/>
  <c r="G1492" i="1" s="1"/>
  <c r="C1491" i="1"/>
  <c r="H1491" i="1" s="1"/>
  <c r="G1490" i="1"/>
  <c r="C1490" i="1"/>
  <c r="H1490" i="1" s="1"/>
  <c r="C1489" i="1"/>
  <c r="H1489" i="1" s="1"/>
  <c r="H1488" i="1"/>
  <c r="C1488" i="1"/>
  <c r="G1488" i="1" s="1"/>
  <c r="H1487" i="1"/>
  <c r="G1487" i="1"/>
  <c r="C1487" i="1"/>
  <c r="H1486" i="1"/>
  <c r="C1486" i="1"/>
  <c r="G1486" i="1" s="1"/>
  <c r="G1485" i="1"/>
  <c r="C1485" i="1"/>
  <c r="H1485" i="1" s="1"/>
  <c r="C1484" i="1"/>
  <c r="G1484" i="1" s="1"/>
  <c r="C1483" i="1"/>
  <c r="H1483" i="1" s="1"/>
  <c r="G1482" i="1"/>
  <c r="C1482" i="1"/>
  <c r="H1482" i="1" s="1"/>
  <c r="H1480" i="1"/>
  <c r="C1480" i="1"/>
  <c r="G1480" i="1" s="1"/>
  <c r="G1479" i="1"/>
  <c r="D1479" i="1"/>
  <c r="C1479" i="1"/>
  <c r="H1478" i="1"/>
  <c r="G1478" i="1"/>
  <c r="I1478" i="1" s="1"/>
  <c r="D1478" i="1"/>
  <c r="C1478" i="1"/>
  <c r="J1478" i="1" s="1"/>
  <c r="D1477" i="1"/>
  <c r="J1477" i="1" s="1"/>
  <c r="C1477" i="1"/>
  <c r="G1476" i="1"/>
  <c r="D1476" i="1"/>
  <c r="C1476" i="1"/>
  <c r="D1475" i="1"/>
  <c r="C1475" i="1"/>
  <c r="H1475" i="1" s="1"/>
  <c r="D1474" i="1"/>
  <c r="G1474" i="1" s="1"/>
  <c r="C1474" i="1"/>
  <c r="H1473" i="1"/>
  <c r="G1473" i="1"/>
  <c r="I1473" i="1" s="1"/>
  <c r="D1473" i="1"/>
  <c r="C1473" i="1"/>
  <c r="J1473" i="1" s="1"/>
  <c r="D1472" i="1"/>
  <c r="J1472" i="1" s="1"/>
  <c r="C1472" i="1"/>
  <c r="G1471" i="1"/>
  <c r="D1471" i="1"/>
  <c r="C1471" i="1"/>
  <c r="D1470" i="1"/>
  <c r="C1470" i="1"/>
  <c r="H1470" i="1" s="1"/>
  <c r="D1469" i="1"/>
  <c r="C1469" i="1"/>
  <c r="H1469" i="1" s="1"/>
  <c r="D1468" i="1"/>
  <c r="G1468" i="1" s="1"/>
  <c r="C1468" i="1"/>
  <c r="D1467" i="1"/>
  <c r="C1467" i="1"/>
  <c r="J1467" i="1" s="1"/>
  <c r="D1466" i="1"/>
  <c r="C1466" i="1"/>
  <c r="J1466" i="1" s="1"/>
  <c r="D1465" i="1"/>
  <c r="C1465" i="1"/>
  <c r="D1464" i="1"/>
  <c r="G1464" i="1" s="1"/>
  <c r="C1464" i="1"/>
  <c r="H1463" i="1"/>
  <c r="G1463" i="1"/>
  <c r="I1463" i="1" s="1"/>
  <c r="D1463" i="1"/>
  <c r="C1463" i="1"/>
  <c r="J1463" i="1" s="1"/>
  <c r="D1462" i="1"/>
  <c r="J1462" i="1" s="1"/>
  <c r="C1462" i="1"/>
  <c r="D1461" i="1"/>
  <c r="C1461" i="1"/>
  <c r="H1461" i="1" s="1"/>
  <c r="D1460" i="1"/>
  <c r="C1460" i="1"/>
  <c r="D1459" i="1"/>
  <c r="C1459" i="1"/>
  <c r="J1459" i="1" s="1"/>
  <c r="H1458" i="1"/>
  <c r="G1458" i="1"/>
  <c r="I1458" i="1" s="1"/>
  <c r="D1458" i="1"/>
  <c r="C1458" i="1"/>
  <c r="J1458" i="1" s="1"/>
  <c r="I1457" i="1"/>
  <c r="G1457" i="1"/>
  <c r="D1457" i="1"/>
  <c r="C1457" i="1"/>
  <c r="H1457" i="1" s="1"/>
  <c r="D1456" i="1"/>
  <c r="C1456" i="1"/>
  <c r="J1456" i="1" s="1"/>
  <c r="D1455" i="1"/>
  <c r="C1455" i="1"/>
  <c r="D1454" i="1"/>
  <c r="C1454" i="1"/>
  <c r="H1454" i="1" s="1"/>
  <c r="G1453" i="1"/>
  <c r="D1453" i="1"/>
  <c r="C1453" i="1"/>
  <c r="H1453" i="1" s="1"/>
  <c r="D1452" i="1"/>
  <c r="C1452" i="1"/>
  <c r="J1452" i="1" s="1"/>
  <c r="D1451" i="1"/>
  <c r="C1451" i="1"/>
  <c r="H1450" i="1"/>
  <c r="G1450" i="1"/>
  <c r="I1450" i="1" s="1"/>
  <c r="D1450" i="1"/>
  <c r="C1450" i="1"/>
  <c r="J1450" i="1" s="1"/>
  <c r="I1449" i="1"/>
  <c r="G1449" i="1"/>
  <c r="D1449" i="1"/>
  <c r="C1449" i="1"/>
  <c r="H1449" i="1" s="1"/>
  <c r="D1448" i="1"/>
  <c r="C1448" i="1"/>
  <c r="J1448" i="1" s="1"/>
  <c r="D1447" i="1"/>
  <c r="C1447" i="1"/>
  <c r="H1446" i="1"/>
  <c r="G1446" i="1"/>
  <c r="I1446" i="1" s="1"/>
  <c r="D1446" i="1"/>
  <c r="C1446" i="1"/>
  <c r="J1446" i="1" s="1"/>
  <c r="H1445" i="1"/>
  <c r="D1445" i="1"/>
  <c r="J1445" i="1" s="1"/>
  <c r="C1445" i="1"/>
  <c r="J1444" i="1"/>
  <c r="H1444" i="1"/>
  <c r="G1444" i="1"/>
  <c r="D1444" i="1"/>
  <c r="C1444" i="1"/>
  <c r="D1443" i="1"/>
  <c r="C1443" i="1"/>
  <c r="G1443" i="1" s="1"/>
  <c r="D1442" i="1"/>
  <c r="G1442" i="1" s="1"/>
  <c r="C1442" i="1"/>
  <c r="H1441" i="1"/>
  <c r="D1441" i="1"/>
  <c r="C1441" i="1"/>
  <c r="D1440" i="1"/>
  <c r="C1440" i="1"/>
  <c r="J1440" i="1" s="1"/>
  <c r="G1439" i="1"/>
  <c r="I1439" i="1" s="1"/>
  <c r="D1439" i="1"/>
  <c r="H1439" i="1" s="1"/>
  <c r="C1439" i="1"/>
  <c r="G1438" i="1"/>
  <c r="D1438" i="1"/>
  <c r="H1438" i="1" s="1"/>
  <c r="C1438" i="1"/>
  <c r="C1437" i="1"/>
  <c r="D1436" i="1"/>
  <c r="C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G1408" i="1"/>
  <c r="D1408" i="1"/>
  <c r="H1408" i="1" s="1"/>
  <c r="C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D1373" i="1"/>
  <c r="G1373" i="1" s="1"/>
  <c r="C1373" i="1"/>
  <c r="H1372" i="1"/>
  <c r="G1372" i="1"/>
  <c r="D1372" i="1"/>
  <c r="C1372" i="1"/>
  <c r="H1371" i="1"/>
  <c r="G1371" i="1"/>
  <c r="D1371" i="1"/>
  <c r="C1371" i="1"/>
  <c r="H1370" i="1"/>
  <c r="G1370" i="1"/>
  <c r="D1370" i="1"/>
  <c r="C1370" i="1"/>
  <c r="D1369" i="1"/>
  <c r="G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G1274" i="1"/>
  <c r="D1274" i="1"/>
  <c r="H1274" i="1" s="1"/>
  <c r="C1274" i="1"/>
  <c r="G1273" i="1"/>
  <c r="D1273" i="1"/>
  <c r="H1273" i="1" s="1"/>
  <c r="C1273" i="1"/>
  <c r="H1272" i="1"/>
  <c r="G1272" i="1"/>
  <c r="D1272" i="1"/>
  <c r="C1272" i="1"/>
  <c r="G1271" i="1"/>
  <c r="D1271" i="1"/>
  <c r="H1271" i="1" s="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G1264" i="1" s="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H1243" i="1"/>
  <c r="G1243" i="1"/>
  <c r="D1243" i="1"/>
  <c r="C1243" i="1"/>
  <c r="H1242" i="1"/>
  <c r="G1242" i="1"/>
  <c r="D1242" i="1"/>
  <c r="C1242" i="1"/>
  <c r="H1241" i="1"/>
  <c r="D1241" i="1"/>
  <c r="G1241" i="1" s="1"/>
  <c r="C1241" i="1"/>
  <c r="D1240" i="1"/>
  <c r="H1240" i="1" s="1"/>
  <c r="C1240" i="1"/>
  <c r="H1239" i="1"/>
  <c r="G1239" i="1"/>
  <c r="D1239" i="1"/>
  <c r="C1239" i="1"/>
  <c r="H1238" i="1"/>
  <c r="G1238" i="1"/>
  <c r="D1238" i="1"/>
  <c r="C1238" i="1"/>
  <c r="G1237" i="1"/>
  <c r="D1237" i="1"/>
  <c r="H1237" i="1" s="1"/>
  <c r="C1237" i="1"/>
  <c r="C1236" i="1"/>
  <c r="C1235" i="1"/>
  <c r="H1234" i="1"/>
  <c r="G1234" i="1"/>
  <c r="D1234" i="1"/>
  <c r="C1234" i="1"/>
  <c r="H1233" i="1"/>
  <c r="G1233" i="1"/>
  <c r="D1233" i="1"/>
  <c r="C1233" i="1"/>
  <c r="H1232" i="1"/>
  <c r="D1232" i="1"/>
  <c r="G1232" i="1" s="1"/>
  <c r="C1232" i="1"/>
  <c r="H1231" i="1"/>
  <c r="G1231" i="1"/>
  <c r="D1231" i="1"/>
  <c r="C1231" i="1"/>
  <c r="H1230" i="1"/>
  <c r="G1230" i="1"/>
  <c r="D1230" i="1"/>
  <c r="C1230" i="1"/>
  <c r="D1229" i="1"/>
  <c r="H1229" i="1" s="1"/>
  <c r="C1229" i="1"/>
  <c r="H1228" i="1"/>
  <c r="G1228" i="1"/>
  <c r="D1228" i="1"/>
  <c r="C1228" i="1"/>
  <c r="D1227" i="1"/>
  <c r="H1227" i="1" s="1"/>
  <c r="C1227" i="1"/>
  <c r="H1226" i="1"/>
  <c r="G1226" i="1"/>
  <c r="D1226" i="1"/>
  <c r="C1226" i="1"/>
  <c r="H1225" i="1"/>
  <c r="G1225" i="1"/>
  <c r="D1225" i="1"/>
  <c r="C1225" i="1"/>
  <c r="D1224" i="1"/>
  <c r="G1224" i="1" s="1"/>
  <c r="C1224" i="1"/>
  <c r="D1223" i="1"/>
  <c r="G1223" i="1" s="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D1062" i="1"/>
  <c r="G1062" i="1" s="1"/>
  <c r="C1062" i="1"/>
  <c r="H1061" i="1"/>
  <c r="G1061" i="1"/>
  <c r="D1061" i="1"/>
  <c r="C1061" i="1"/>
  <c r="D1060" i="1"/>
  <c r="G1060" i="1" s="1"/>
  <c r="C1060" i="1"/>
  <c r="H1059" i="1"/>
  <c r="G1059" i="1"/>
  <c r="D1059" i="1"/>
  <c r="C1059" i="1"/>
  <c r="H1058" i="1"/>
  <c r="G1058" i="1"/>
  <c r="D1058" i="1"/>
  <c r="C1058" i="1"/>
  <c r="H1057" i="1"/>
  <c r="G1057" i="1"/>
  <c r="D1057" i="1"/>
  <c r="C1057" i="1"/>
  <c r="D1056" i="1"/>
  <c r="G1056" i="1" s="1"/>
  <c r="C1056" i="1"/>
  <c r="H1055" i="1"/>
  <c r="G1055" i="1"/>
  <c r="D1055" i="1"/>
  <c r="C1055" i="1"/>
  <c r="D1054" i="1"/>
  <c r="G1054" i="1" s="1"/>
  <c r="C1054" i="1"/>
  <c r="G1053" i="1"/>
  <c r="D1053" i="1"/>
  <c r="H1053" i="1" s="1"/>
  <c r="C1053" i="1"/>
  <c r="H1052" i="1"/>
  <c r="G1052" i="1"/>
  <c r="D1052" i="1"/>
  <c r="C1052" i="1"/>
  <c r="H1051" i="1"/>
  <c r="G1051" i="1"/>
  <c r="D1051" i="1"/>
  <c r="C1051" i="1"/>
  <c r="D1050" i="1"/>
  <c r="G1050" i="1" s="1"/>
  <c r="C1050" i="1"/>
  <c r="H1049" i="1"/>
  <c r="G1049" i="1"/>
  <c r="D1049" i="1"/>
  <c r="C1049" i="1"/>
  <c r="D1048" i="1"/>
  <c r="G1048" i="1" s="1"/>
  <c r="C1048" i="1"/>
  <c r="D1047" i="1"/>
  <c r="D1045" i="1"/>
  <c r="H1045" i="1" s="1"/>
  <c r="C1045" i="1"/>
  <c r="H1044" i="1"/>
  <c r="G1044" i="1"/>
  <c r="D1044" i="1"/>
  <c r="C1044" i="1"/>
  <c r="D1043" i="1"/>
  <c r="H1043" i="1" s="1"/>
  <c r="C1043" i="1"/>
  <c r="D1042" i="1"/>
  <c r="H1042" i="1" s="1"/>
  <c r="C1042" i="1"/>
  <c r="D1041" i="1"/>
  <c r="H1041" i="1" s="1"/>
  <c r="C1041" i="1"/>
  <c r="H1040" i="1"/>
  <c r="G1040" i="1"/>
  <c r="D1040" i="1"/>
  <c r="C1040" i="1"/>
  <c r="D1039" i="1"/>
  <c r="H1039" i="1" s="1"/>
  <c r="C1039" i="1"/>
  <c r="H1038" i="1"/>
  <c r="G1038" i="1"/>
  <c r="D1038" i="1"/>
  <c r="C1038" i="1"/>
  <c r="H1037" i="1"/>
  <c r="G1037" i="1"/>
  <c r="D1037" i="1"/>
  <c r="C1037" i="1"/>
  <c r="D1036" i="1"/>
  <c r="H1036" i="1" s="1"/>
  <c r="C1036" i="1"/>
  <c r="G1035" i="1"/>
  <c r="D1035" i="1"/>
  <c r="H1035" i="1" s="1"/>
  <c r="C1035" i="1"/>
  <c r="D1034" i="1"/>
  <c r="H1034" i="1" s="1"/>
  <c r="C1034" i="1"/>
  <c r="D1033" i="1"/>
  <c r="H1033" i="1" s="1"/>
  <c r="C1033" i="1"/>
  <c r="G1032" i="1"/>
  <c r="D1032" i="1"/>
  <c r="H1032" i="1" s="1"/>
  <c r="C1032" i="1"/>
  <c r="H1031" i="1"/>
  <c r="G1031" i="1"/>
  <c r="D1031" i="1"/>
  <c r="C1031" i="1"/>
  <c r="D1030" i="1"/>
  <c r="H1030" i="1" s="1"/>
  <c r="C1030" i="1"/>
  <c r="H1029" i="1"/>
  <c r="G1029" i="1"/>
  <c r="D1029" i="1"/>
  <c r="C1029" i="1"/>
  <c r="D1028" i="1"/>
  <c r="H1028" i="1" s="1"/>
  <c r="C1028" i="1"/>
  <c r="D1027" i="1"/>
  <c r="H1027" i="1" s="1"/>
  <c r="C1027" i="1"/>
  <c r="G1026" i="1"/>
  <c r="D1026" i="1"/>
  <c r="H1026" i="1" s="1"/>
  <c r="C1026" i="1"/>
  <c r="H1025" i="1"/>
  <c r="G1025" i="1"/>
  <c r="D1025" i="1"/>
  <c r="C1025" i="1"/>
  <c r="H1024" i="1"/>
  <c r="G1024" i="1"/>
  <c r="D1024" i="1"/>
  <c r="C1024" i="1"/>
  <c r="D1023" i="1"/>
  <c r="G1023" i="1" s="1"/>
  <c r="C1023" i="1"/>
  <c r="H1022" i="1"/>
  <c r="G1022" i="1"/>
  <c r="D1022" i="1"/>
  <c r="C1022" i="1"/>
  <c r="G1021" i="1"/>
  <c r="D1021" i="1"/>
  <c r="H1021" i="1" s="1"/>
  <c r="C1021" i="1"/>
  <c r="H1020" i="1"/>
  <c r="G1020" i="1"/>
  <c r="D1020" i="1"/>
  <c r="C1020" i="1"/>
  <c r="G1019" i="1"/>
  <c r="D1019" i="1"/>
  <c r="H1019" i="1" s="1"/>
  <c r="C1019" i="1"/>
  <c r="G1018"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D995" i="1"/>
  <c r="G995" i="1" s="1"/>
  <c r="C995" i="1"/>
  <c r="H994" i="1"/>
  <c r="G994" i="1"/>
  <c r="D994" i="1"/>
  <c r="C994" i="1"/>
  <c r="D993" i="1"/>
  <c r="H993" i="1" s="1"/>
  <c r="C993" i="1"/>
  <c r="H992" i="1"/>
  <c r="G992" i="1"/>
  <c r="D992" i="1"/>
  <c r="C992" i="1"/>
  <c r="D991" i="1"/>
  <c r="H991" i="1" s="1"/>
  <c r="C991" i="1"/>
  <c r="C990" i="1"/>
  <c r="D989" i="1"/>
  <c r="H989" i="1" s="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D716" i="1"/>
  <c r="G716" i="1" s="1"/>
  <c r="C716" i="1"/>
  <c r="D715" i="1"/>
  <c r="G715" i="1" s="1"/>
  <c r="C715" i="1"/>
  <c r="D714" i="1"/>
  <c r="G714" i="1" s="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H647" i="1" s="1"/>
  <c r="C647" i="1"/>
  <c r="D646" i="1"/>
  <c r="H646" i="1" s="1"/>
  <c r="C646" i="1"/>
  <c r="D645" i="1"/>
  <c r="H645" i="1" s="1"/>
  <c r="C645" i="1"/>
  <c r="D644" i="1"/>
  <c r="G644" i="1" s="1"/>
  <c r="C644" i="1"/>
  <c r="D643" i="1"/>
  <c r="H643" i="1" s="1"/>
  <c r="C643" i="1"/>
  <c r="G642" i="1"/>
  <c r="D642" i="1"/>
  <c r="H642" i="1" s="1"/>
  <c r="C642" i="1"/>
  <c r="D641" i="1"/>
  <c r="C641" i="1"/>
  <c r="H641" i="1" s="1"/>
  <c r="C638"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G390" i="1" s="1"/>
  <c r="C390" i="1"/>
  <c r="D389" i="1"/>
  <c r="G389" i="1" s="1"/>
  <c r="C389" i="1"/>
  <c r="H388" i="1"/>
  <c r="G388" i="1"/>
  <c r="D388" i="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G374" i="1" s="1"/>
  <c r="C374" i="1"/>
  <c r="D373" i="1"/>
  <c r="G373" i="1" s="1"/>
  <c r="C373" i="1"/>
  <c r="H372" i="1"/>
  <c r="G372" i="1"/>
  <c r="D372" i="1"/>
  <c r="C372" i="1"/>
  <c r="D371" i="1"/>
  <c r="G371" i="1" s="1"/>
  <c r="C371" i="1"/>
  <c r="H370" i="1"/>
  <c r="G370" i="1"/>
  <c r="D370" i="1"/>
  <c r="C370" i="1"/>
  <c r="D369" i="1"/>
  <c r="G369" i="1" s="1"/>
  <c r="C369" i="1"/>
  <c r="H368" i="1"/>
  <c r="G368" i="1"/>
  <c r="D368" i="1"/>
  <c r="C368" i="1"/>
  <c r="D367" i="1"/>
  <c r="G367" i="1" s="1"/>
  <c r="C367" i="1"/>
  <c r="D366" i="1"/>
  <c r="G366" i="1" s="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G358" i="1" s="1"/>
  <c r="C358" i="1"/>
  <c r="H357" i="1"/>
  <c r="G357" i="1"/>
  <c r="D357" i="1"/>
  <c r="C357" i="1"/>
  <c r="H356" i="1"/>
  <c r="G356" i="1"/>
  <c r="D356" i="1"/>
  <c r="C356" i="1"/>
  <c r="H355" i="1"/>
  <c r="D355" i="1"/>
  <c r="G355" i="1" s="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D292" i="1"/>
  <c r="H292" i="1" s="1"/>
  <c r="C292" i="1"/>
  <c r="D291" i="1"/>
  <c r="H291" i="1" s="1"/>
  <c r="C291" i="1"/>
  <c r="D290" i="1"/>
  <c r="G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D180" i="1"/>
  <c r="G180" i="1" s="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C159" i="1"/>
  <c r="H158" i="1"/>
  <c r="D158" i="1"/>
  <c r="G158" i="1" s="1"/>
  <c r="C158" i="1"/>
  <c r="H157" i="1"/>
  <c r="D157" i="1"/>
  <c r="G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D122" i="1"/>
  <c r="G122" i="1" s="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C78" i="1"/>
  <c r="H77" i="1"/>
  <c r="G77" i="1"/>
  <c r="D77" i="1"/>
  <c r="C77" i="1"/>
  <c r="H76" i="1"/>
  <c r="G76" i="1"/>
  <c r="D76" i="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H1369" i="1"/>
  <c r="H1373" i="1"/>
  <c r="G1436" i="1"/>
  <c r="D1437" i="1"/>
  <c r="H1437" i="1" s="1"/>
  <c r="H1436" i="1"/>
  <c r="E286" i="9"/>
  <c r="B286" i="9" s="1"/>
  <c r="E303" i="9"/>
  <c r="B303" i="9" s="1"/>
  <c r="B215" i="9"/>
  <c r="H1576" i="1"/>
  <c r="H1510" i="1"/>
  <c r="G1509" i="1"/>
  <c r="H1504" i="1"/>
  <c r="C1501" i="1"/>
  <c r="H1501" i="1" s="1"/>
  <c r="H1503" i="1"/>
  <c r="H1499" i="1"/>
  <c r="G1499" i="1"/>
  <c r="H1502" i="1"/>
  <c r="G1491" i="1"/>
  <c r="G1483" i="1"/>
  <c r="H1263" i="1"/>
  <c r="G1154" i="1"/>
  <c r="G1165" i="1"/>
  <c r="H1264" i="1"/>
  <c r="H1223" i="1"/>
  <c r="G1265" i="1"/>
  <c r="G1245" i="1"/>
  <c r="G1244" i="1"/>
  <c r="G1240" i="1"/>
  <c r="H1236" i="1"/>
  <c r="G1236" i="1"/>
  <c r="E258" i="5"/>
  <c r="D1235" i="1" s="1"/>
  <c r="F259" i="5"/>
  <c r="H1222" i="1"/>
  <c r="G1227" i="1"/>
  <c r="G1229" i="1"/>
  <c r="H1224" i="1"/>
  <c r="E282" i="9"/>
  <c r="B282" i="9" s="1"/>
  <c r="F246" i="5"/>
  <c r="G1166" i="1"/>
  <c r="E293" i="9"/>
  <c r="B293" i="9" s="1"/>
  <c r="F180" i="5"/>
  <c r="H1124" i="1"/>
  <c r="G1124" i="1"/>
  <c r="E291" i="9"/>
  <c r="B291" i="9" s="1"/>
  <c r="H1064" i="1"/>
  <c r="H1062" i="1"/>
  <c r="H1056" i="1"/>
  <c r="H1060" i="1"/>
  <c r="H1054" i="1"/>
  <c r="H1048" i="1"/>
  <c r="H1050" i="1"/>
  <c r="G1045" i="1"/>
  <c r="G1043" i="1"/>
  <c r="F63" i="5"/>
  <c r="G1041" i="1"/>
  <c r="G1042" i="1"/>
  <c r="G1039" i="1"/>
  <c r="G1034" i="1"/>
  <c r="G1036" i="1"/>
  <c r="G1030" i="1"/>
  <c r="G1033" i="1"/>
  <c r="G1028" i="1"/>
  <c r="H1023" i="1"/>
  <c r="G1027" i="1"/>
  <c r="G1014" i="1"/>
  <c r="G1013" i="1"/>
  <c r="E12" i="5"/>
  <c r="D990" i="1" s="1"/>
  <c r="H990" i="1" s="1"/>
  <c r="F19" i="5"/>
  <c r="G991" i="1"/>
  <c r="G993" i="1"/>
  <c r="G989" i="1"/>
  <c r="G986" i="1"/>
  <c r="G988" i="1"/>
  <c r="H289" i="1"/>
  <c r="H716" i="1"/>
  <c r="H715" i="1"/>
  <c r="H714" i="1"/>
  <c r="H711" i="1"/>
  <c r="E41" i="9"/>
  <c r="B41" i="9" s="1"/>
  <c r="H703" i="1"/>
  <c r="H666" i="1"/>
  <c r="H649" i="1"/>
  <c r="G647" i="1"/>
  <c r="B275" i="9"/>
  <c r="G646" i="1"/>
  <c r="H644" i="1"/>
  <c r="G643" i="1"/>
  <c r="G645" i="1"/>
  <c r="F652" i="4"/>
  <c r="G292" i="1"/>
  <c r="G632" i="1"/>
  <c r="H411" i="1"/>
  <c r="H412" i="1"/>
  <c r="G412" i="1"/>
  <c r="E643" i="4"/>
  <c r="D637" i="1" s="1"/>
  <c r="H637" i="1" s="1"/>
  <c r="H390" i="1"/>
  <c r="F391" i="4"/>
  <c r="H386" i="1"/>
  <c r="H389" i="1"/>
  <c r="H373" i="1"/>
  <c r="H374" i="1"/>
  <c r="H371" i="1"/>
  <c r="H369" i="1"/>
  <c r="H367" i="1"/>
  <c r="H366" i="1"/>
  <c r="H358" i="1"/>
  <c r="H364" i="1"/>
  <c r="H365" i="1"/>
  <c r="D351" i="1"/>
  <c r="E351" i="4"/>
  <c r="D346" i="1" s="1"/>
  <c r="G291" i="1"/>
  <c r="H290" i="1"/>
  <c r="G413" i="1"/>
  <c r="F418" i="4"/>
  <c r="G288" i="1"/>
  <c r="E273" i="9"/>
  <c r="B273" i="9" s="1"/>
  <c r="G641" i="1"/>
  <c r="E33" i="9"/>
  <c r="B33" i="9" s="1"/>
  <c r="E288" i="9"/>
  <c r="B288" i="9" s="1"/>
  <c r="E296" i="9"/>
  <c r="B296" i="9" s="1"/>
  <c r="E298" i="9"/>
  <c r="B298" i="9" s="1"/>
  <c r="G209" i="1"/>
  <c r="E196" i="4"/>
  <c r="D192" i="1" s="1"/>
  <c r="F188" i="4"/>
  <c r="H184" i="1"/>
  <c r="B223" i="9"/>
  <c r="E45" i="9"/>
  <c r="B45" i="9" s="1"/>
  <c r="E44" i="9"/>
  <c r="B44" i="9" s="1"/>
  <c r="H173" i="1"/>
  <c r="H165" i="1"/>
  <c r="F169" i="4"/>
  <c r="H160" i="1"/>
  <c r="H155" i="1"/>
  <c r="F159" i="4"/>
  <c r="E40" i="9"/>
  <c r="B40" i="9" s="1"/>
  <c r="F153" i="4"/>
  <c r="G120" i="1"/>
  <c r="F124" i="4"/>
  <c r="F125" i="4"/>
  <c r="E106" i="4"/>
  <c r="D102" i="1" s="1"/>
  <c r="F217" i="9"/>
  <c r="B217" i="9" s="1"/>
  <c r="H79" i="1"/>
  <c r="H81" i="1"/>
  <c r="E50" i="4"/>
  <c r="D46" i="1" s="1"/>
  <c r="F62" i="4"/>
  <c r="E29" i="9"/>
  <c r="B29" i="9" s="1"/>
  <c r="I1474" i="1"/>
  <c r="G1440" i="1"/>
  <c r="G1441" i="1"/>
  <c r="I1441" i="1" s="1"/>
  <c r="J1441" i="1"/>
  <c r="H1442" i="1"/>
  <c r="I1442" i="1" s="1"/>
  <c r="H1443" i="1"/>
  <c r="I1443" i="1" s="1"/>
  <c r="G1445" i="1"/>
  <c r="G1448" i="1"/>
  <c r="I1448" i="1" s="1"/>
  <c r="G1452" i="1"/>
  <c r="I1452" i="1" s="1"/>
  <c r="G1454" i="1"/>
  <c r="G1456" i="1"/>
  <c r="H1462" i="1"/>
  <c r="G1462" i="1"/>
  <c r="I1462" i="1" s="1"/>
  <c r="H1467" i="1"/>
  <c r="G1469" i="1"/>
  <c r="J1471" i="1"/>
  <c r="H1471" i="1"/>
  <c r="I1471" i="1" s="1"/>
  <c r="H1472" i="1"/>
  <c r="G1472" i="1"/>
  <c r="J1476" i="1"/>
  <c r="H1476" i="1"/>
  <c r="I1476" i="1" s="1"/>
  <c r="H1477" i="1"/>
  <c r="G1477" i="1"/>
  <c r="J1439" i="1"/>
  <c r="H1440" i="1"/>
  <c r="J1442" i="1"/>
  <c r="I1444" i="1"/>
  <c r="H1447" i="1"/>
  <c r="J1447" i="1"/>
  <c r="H1448" i="1"/>
  <c r="H1451" i="1"/>
  <c r="J1451" i="1"/>
  <c r="H1452" i="1"/>
  <c r="H1455" i="1"/>
  <c r="J1455" i="1"/>
  <c r="H1456" i="1"/>
  <c r="H1459" i="1"/>
  <c r="J1460" i="1"/>
  <c r="G1460" i="1"/>
  <c r="I1460" i="1" s="1"/>
  <c r="J1465" i="1"/>
  <c r="H1465" i="1"/>
  <c r="H1466" i="1"/>
  <c r="G1466" i="1"/>
  <c r="I1466" i="1" s="1"/>
  <c r="J1443" i="1"/>
  <c r="G1447" i="1"/>
  <c r="J1449" i="1"/>
  <c r="G1451" i="1"/>
  <c r="G1455" i="1"/>
  <c r="I1455" i="1" s="1"/>
  <c r="J1457" i="1"/>
  <c r="G1459" i="1"/>
  <c r="I1459" i="1" s="1"/>
  <c r="H1460" i="1"/>
  <c r="G1461" i="1"/>
  <c r="G1465" i="1"/>
  <c r="I1465" i="1" s="1"/>
  <c r="G1467" i="1"/>
  <c r="I1467" i="1" s="1"/>
  <c r="G1470" i="1"/>
  <c r="G1475" i="1"/>
  <c r="D7" i="4"/>
  <c r="D106" i="4"/>
  <c r="E152" i="4"/>
  <c r="H21" i="9" s="1"/>
  <c r="F202" i="4"/>
  <c r="D196" i="4"/>
  <c r="F264" i="4"/>
  <c r="D263" i="4"/>
  <c r="E298" i="4"/>
  <c r="E141" i="6"/>
  <c r="I24" i="3"/>
  <c r="D43" i="8"/>
  <c r="F216" i="4"/>
  <c r="D215" i="4"/>
  <c r="D407" i="4"/>
  <c r="D408" i="4"/>
  <c r="H1464" i="1"/>
  <c r="I1464" i="1" s="1"/>
  <c r="J1464" i="1"/>
  <c r="H1468" i="1"/>
  <c r="I1468" i="1" s="1"/>
  <c r="J1468" i="1"/>
  <c r="H1474" i="1"/>
  <c r="J1474" i="1"/>
  <c r="H1479" i="1"/>
  <c r="I1479" i="1" s="1"/>
  <c r="J1479" i="1"/>
  <c r="G1481" i="1"/>
  <c r="H1484" i="1"/>
  <c r="G1489" i="1"/>
  <c r="H1492" i="1"/>
  <c r="G1497" i="1"/>
  <c r="H1500" i="1"/>
  <c r="G1505" i="1"/>
  <c r="H1508" i="1"/>
  <c r="G1513" i="1"/>
  <c r="H1516" i="1"/>
  <c r="G1521" i="1"/>
  <c r="H1524" i="1"/>
  <c r="G1529" i="1"/>
  <c r="H1532" i="1"/>
  <c r="G1537" i="1"/>
  <c r="H1540" i="1"/>
  <c r="G1545" i="1"/>
  <c r="H1548" i="1"/>
  <c r="G1550" i="1"/>
  <c r="G1553" i="1"/>
  <c r="H1556" i="1"/>
  <c r="G1558" i="1"/>
  <c r="G1561" i="1"/>
  <c r="H1564" i="1"/>
  <c r="G1566" i="1"/>
  <c r="G1569" i="1"/>
  <c r="H1572" i="1"/>
  <c r="G1574" i="1"/>
  <c r="G1577" i="1"/>
  <c r="H1580" i="1"/>
  <c r="F83" i="4"/>
  <c r="E82" i="4"/>
  <c r="D78" i="1" s="1"/>
  <c r="F133" i="4"/>
  <c r="F139" i="4"/>
  <c r="E163" i="4"/>
  <c r="D159" i="1" s="1"/>
  <c r="D224" i="4"/>
  <c r="F363" i="4"/>
  <c r="H308" i="9"/>
  <c r="E308" i="9" s="1"/>
  <c r="B308" i="9" s="1"/>
  <c r="E176" i="5"/>
  <c r="F177" i="5"/>
  <c r="E459" i="4"/>
  <c r="D453" i="1" s="1"/>
  <c r="D593" i="4"/>
  <c r="F603" i="4"/>
  <c r="D625" i="4"/>
  <c r="D7" i="5"/>
  <c r="F146" i="5"/>
  <c r="E310" i="9"/>
  <c r="B310" i="9" s="1"/>
  <c r="D5" i="6"/>
  <c r="F115" i="6"/>
  <c r="F70" i="5"/>
  <c r="D176" i="5"/>
  <c r="G316" i="9"/>
  <c r="E316" i="9" s="1"/>
  <c r="F416" i="4"/>
  <c r="E529" i="4"/>
  <c r="E143" i="9"/>
  <c r="B143" i="9" s="1"/>
  <c r="F245" i="5"/>
  <c r="D421" i="4"/>
  <c r="D529" i="4"/>
  <c r="F581" i="4"/>
  <c r="E593" i="4"/>
  <c r="D587" i="1" s="1"/>
  <c r="E644" i="4"/>
  <c r="D638" i="1" s="1"/>
  <c r="E7" i="5"/>
  <c r="F13" i="5"/>
  <c r="D69" i="5"/>
  <c r="E87" i="5"/>
  <c r="D1065" i="1" s="1"/>
  <c r="D118" i="5"/>
  <c r="F135" i="5"/>
  <c r="F206" i="5"/>
  <c r="D237" i="5"/>
  <c r="D35" i="6"/>
  <c r="D42" i="8"/>
  <c r="G313" i="9" s="1"/>
  <c r="E313" i="9" s="1"/>
  <c r="H165" i="9"/>
  <c r="G166" i="9"/>
  <c r="G167" i="9"/>
  <c r="E167" i="9" s="1"/>
  <c r="B167" i="9" s="1"/>
  <c r="G171" i="9"/>
  <c r="E171" i="9" s="1"/>
  <c r="B171" i="9" s="1"/>
  <c r="G175" i="9"/>
  <c r="E175" i="9" s="1"/>
  <c r="B175" i="9" s="1"/>
  <c r="G179" i="9"/>
  <c r="E179" i="9" s="1"/>
  <c r="B179" i="9" s="1"/>
  <c r="G181" i="9"/>
  <c r="E181" i="9" s="1"/>
  <c r="B181" i="9" s="1"/>
  <c r="G183" i="9"/>
  <c r="E183" i="9" s="1"/>
  <c r="B183" i="9" s="1"/>
  <c r="G185" i="9"/>
  <c r="E185" i="9" s="1"/>
  <c r="B185" i="9" s="1"/>
  <c r="G187" i="9"/>
  <c r="E187" i="9" s="1"/>
  <c r="B187" i="9" s="1"/>
  <c r="G191" i="9"/>
  <c r="E191" i="9" s="1"/>
  <c r="B191" i="9" s="1"/>
  <c r="G199" i="9"/>
  <c r="E199" i="9" s="1"/>
  <c r="B199" i="9" s="1"/>
  <c r="G207" i="9"/>
  <c r="E207" i="9" s="1"/>
  <c r="B207" i="9" s="1"/>
  <c r="B160" i="9"/>
  <c r="H166" i="9"/>
  <c r="G170" i="9"/>
  <c r="E170" i="9" s="1"/>
  <c r="B170" i="9" s="1"/>
  <c r="G174" i="9"/>
  <c r="E174" i="9" s="1"/>
  <c r="B174" i="9" s="1"/>
  <c r="G178" i="9"/>
  <c r="E178" i="9" s="1"/>
  <c r="B178" i="9" s="1"/>
  <c r="G197" i="9"/>
  <c r="E197" i="9" s="1"/>
  <c r="B197" i="9" s="1"/>
  <c r="G205" i="9"/>
  <c r="E205" i="9" s="1"/>
  <c r="B205" i="9" s="1"/>
  <c r="M213" i="9"/>
  <c r="G280" i="9"/>
  <c r="E280" i="9" s="1"/>
  <c r="B280" i="9" s="1"/>
  <c r="L213" i="9"/>
  <c r="G192" i="9"/>
  <c r="E192" i="9" s="1"/>
  <c r="G189" i="9"/>
  <c r="E189" i="9" s="1"/>
  <c r="B18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I10" i="9"/>
  <c r="G169" i="9"/>
  <c r="E169" i="9" s="1"/>
  <c r="B169" i="9" s="1"/>
  <c r="G173" i="9"/>
  <c r="E173" i="9" s="1"/>
  <c r="B173" i="9" s="1"/>
  <c r="G177" i="9"/>
  <c r="E177" i="9" s="1"/>
  <c r="B177" i="9" s="1"/>
  <c r="G180" i="9"/>
  <c r="E180" i="9" s="1"/>
  <c r="B180" i="9" s="1"/>
  <c r="G182" i="9"/>
  <c r="E182" i="9" s="1"/>
  <c r="B182" i="9" s="1"/>
  <c r="G184" i="9"/>
  <c r="E184" i="9" s="1"/>
  <c r="B184" i="9" s="1"/>
  <c r="G186" i="9"/>
  <c r="E186" i="9" s="1"/>
  <c r="B186" i="9" s="1"/>
  <c r="G190" i="9"/>
  <c r="E190" i="9" s="1"/>
  <c r="B190" i="9" s="1"/>
  <c r="G195" i="9"/>
  <c r="E195" i="9" s="1"/>
  <c r="B195" i="9" s="1"/>
  <c r="G203" i="9"/>
  <c r="E203" i="9" s="1"/>
  <c r="B203" i="9" s="1"/>
  <c r="G211" i="9"/>
  <c r="E211" i="9" s="1"/>
  <c r="B211" i="9" s="1"/>
  <c r="G279" i="9"/>
  <c r="E279" i="9" s="1"/>
  <c r="B279" i="9" s="1"/>
  <c r="E290" i="9"/>
  <c r="B290" i="9" s="1"/>
  <c r="G168" i="9"/>
  <c r="E168" i="9" s="1"/>
  <c r="B168" i="9" s="1"/>
  <c r="G172" i="9"/>
  <c r="E172" i="9" s="1"/>
  <c r="B172" i="9" s="1"/>
  <c r="G176" i="9"/>
  <c r="E176" i="9" s="1"/>
  <c r="B176" i="9" s="1"/>
  <c r="G193" i="9"/>
  <c r="E193" i="9" s="1"/>
  <c r="B193" i="9" s="1"/>
  <c r="G201" i="9"/>
  <c r="E201" i="9" s="1"/>
  <c r="B201" i="9" s="1"/>
  <c r="G209" i="9"/>
  <c r="E209" i="9" s="1"/>
  <c r="B209" i="9" s="1"/>
  <c r="B214" i="9"/>
  <c r="B218" i="9"/>
  <c r="B222" i="9"/>
  <c r="B226" i="9"/>
  <c r="B230" i="9"/>
  <c r="B234" i="9"/>
  <c r="B238" i="9"/>
  <c r="B242" i="9"/>
  <c r="B246" i="9"/>
  <c r="B250" i="9"/>
  <c r="B254" i="9"/>
  <c r="B258" i="9"/>
  <c r="B262" i="9"/>
  <c r="B266" i="9"/>
  <c r="B270" i="9"/>
  <c r="G1437" i="1" l="1"/>
  <c r="G1501" i="1"/>
  <c r="H19" i="9"/>
  <c r="E19" i="9" s="1"/>
  <c r="B19" i="9" s="1"/>
  <c r="H1235" i="1"/>
  <c r="G1235" i="1"/>
  <c r="G990" i="1"/>
  <c r="F12" i="5"/>
  <c r="F213" i="9"/>
  <c r="B213" i="9" s="1"/>
  <c r="G637" i="1"/>
  <c r="F643" i="4"/>
  <c r="G346" i="1"/>
  <c r="H346" i="1"/>
  <c r="G351" i="1"/>
  <c r="H351" i="1"/>
  <c r="E350" i="4"/>
  <c r="F350" i="4" s="1"/>
  <c r="F351" i="4"/>
  <c r="F152" i="4"/>
  <c r="G21" i="9"/>
  <c r="E21" i="9" s="1"/>
  <c r="F50" i="4"/>
  <c r="H46" i="1"/>
  <c r="G46" i="1"/>
  <c r="B192" i="9"/>
  <c r="E166" i="9"/>
  <c r="B166" i="9" s="1"/>
  <c r="K1451" i="9"/>
  <c r="G314" i="9"/>
  <c r="E314" i="9" s="1"/>
  <c r="B314" i="9" s="1"/>
  <c r="C1517" i="1"/>
  <c r="I34" i="3"/>
  <c r="D68" i="5"/>
  <c r="F69" i="5"/>
  <c r="C1047" i="1"/>
  <c r="E175" i="5"/>
  <c r="D1152" i="1" s="1"/>
  <c r="I22" i="3"/>
  <c r="D1153" i="1"/>
  <c r="F215" i="4"/>
  <c r="C211" i="1"/>
  <c r="E68" i="5"/>
  <c r="E6" i="5" s="1"/>
  <c r="F196" i="4"/>
  <c r="C192" i="1"/>
  <c r="F106" i="4"/>
  <c r="C102" i="1"/>
  <c r="I1451" i="1"/>
  <c r="I1440" i="1"/>
  <c r="B313" i="9"/>
  <c r="B316" i="9"/>
  <c r="E315" i="9"/>
  <c r="I10" i="3" s="1"/>
  <c r="F593" i="4"/>
  <c r="C587" i="1"/>
  <c r="F224" i="4"/>
  <c r="C220" i="1"/>
  <c r="C403" i="1"/>
  <c r="I35" i="3"/>
  <c r="C1518" i="1"/>
  <c r="D293" i="1"/>
  <c r="F7" i="4"/>
  <c r="D6" i="4"/>
  <c r="C3" i="1"/>
  <c r="E165" i="9"/>
  <c r="B165" i="9" s="1"/>
  <c r="F35" i="6"/>
  <c r="H25" i="3"/>
  <c r="C1329" i="1"/>
  <c r="F118" i="5"/>
  <c r="C1096" i="1"/>
  <c r="I20" i="3"/>
  <c r="D985" i="1"/>
  <c r="D528" i="4"/>
  <c r="F529" i="4"/>
  <c r="C523" i="1"/>
  <c r="E528" i="4"/>
  <c r="D523" i="1"/>
  <c r="F176" i="5"/>
  <c r="D175" i="5"/>
  <c r="H22" i="3"/>
  <c r="C1153" i="1"/>
  <c r="G318" i="9"/>
  <c r="E318" i="9" s="1"/>
  <c r="D141" i="6"/>
  <c r="F5" i="6"/>
  <c r="H24" i="3"/>
  <c r="C1299" i="1"/>
  <c r="D6" i="5"/>
  <c r="F7" i="5"/>
  <c r="H20" i="3"/>
  <c r="C985" i="1"/>
  <c r="H453" i="1"/>
  <c r="G453" i="1"/>
  <c r="G159" i="1"/>
  <c r="H159" i="1"/>
  <c r="G78" i="1"/>
  <c r="H78" i="1"/>
  <c r="F298" i="4"/>
  <c r="D151" i="4"/>
  <c r="F263" i="4"/>
  <c r="C259" i="1"/>
  <c r="F163" i="4"/>
  <c r="I1447" i="1"/>
  <c r="F82" i="4"/>
  <c r="F237" i="5"/>
  <c r="H23" i="3"/>
  <c r="C1214" i="1"/>
  <c r="H1065" i="1"/>
  <c r="G1065" i="1"/>
  <c r="G638" i="1"/>
  <c r="H638" i="1"/>
  <c r="F421" i="4"/>
  <c r="D420" i="4"/>
  <c r="C415" i="1"/>
  <c r="F625" i="4"/>
  <c r="C619" i="1"/>
  <c r="E420" i="4"/>
  <c r="F407" i="4"/>
  <c r="C402" i="1"/>
  <c r="I28" i="3"/>
  <c r="D1435" i="1"/>
  <c r="E151" i="4"/>
  <c r="D148" i="1"/>
  <c r="E6" i="4"/>
  <c r="I1477" i="1"/>
  <c r="I1472" i="1"/>
  <c r="I1456" i="1"/>
  <c r="E312" i="9" l="1"/>
  <c r="D345" i="1"/>
  <c r="H345" i="1" s="1"/>
  <c r="E408" i="4"/>
  <c r="D403" i="1" s="1"/>
  <c r="H403" i="1" s="1"/>
  <c r="E407" i="4"/>
  <c r="D402" i="1" s="1"/>
  <c r="H402" i="1" s="1"/>
  <c r="E412" i="4"/>
  <c r="I16" i="3"/>
  <c r="D2" i="1"/>
  <c r="G148" i="1"/>
  <c r="H148" i="1"/>
  <c r="G415" i="1"/>
  <c r="H415" i="1"/>
  <c r="D636" i="4"/>
  <c r="F528" i="4"/>
  <c r="C522" i="1"/>
  <c r="H1096" i="1"/>
  <c r="G1096" i="1"/>
  <c r="G192" i="1"/>
  <c r="H192" i="1"/>
  <c r="H1517" i="1"/>
  <c r="G1517" i="1"/>
  <c r="H11" i="3"/>
  <c r="E289" i="4"/>
  <c r="E290" i="4" s="1"/>
  <c r="D286" i="1" s="1"/>
  <c r="I17" i="3"/>
  <c r="D147" i="1"/>
  <c r="F420" i="4"/>
  <c r="D635" i="4"/>
  <c r="C414" i="1"/>
  <c r="G259" i="1"/>
  <c r="H259" i="1"/>
  <c r="G619" i="1"/>
  <c r="H619" i="1"/>
  <c r="G285" i="9"/>
  <c r="E285" i="9" s="1"/>
  <c r="B285" i="9" s="1"/>
  <c r="G278" i="9"/>
  <c r="F6" i="5"/>
  <c r="C984" i="1"/>
  <c r="F141" i="6"/>
  <c r="H28" i="3"/>
  <c r="C1435" i="1"/>
  <c r="F175" i="5"/>
  <c r="C1152" i="1"/>
  <c r="H523" i="1"/>
  <c r="G523" i="1"/>
  <c r="H1329" i="1"/>
  <c r="G1329" i="1"/>
  <c r="G293" i="1"/>
  <c r="H293" i="1"/>
  <c r="G403" i="1"/>
  <c r="H587" i="1"/>
  <c r="G587" i="1"/>
  <c r="G102" i="1"/>
  <c r="H102" i="1"/>
  <c r="I21" i="3"/>
  <c r="D1046" i="1"/>
  <c r="F68" i="5"/>
  <c r="H21" i="3"/>
  <c r="C1046" i="1"/>
  <c r="E635" i="4"/>
  <c r="D629" i="1" s="1"/>
  <c r="D414" i="1"/>
  <c r="H1214" i="1"/>
  <c r="G1214" i="1"/>
  <c r="D289" i="4"/>
  <c r="F151" i="4"/>
  <c r="H17" i="3"/>
  <c r="C147" i="1"/>
  <c r="H985" i="1"/>
  <c r="G985" i="1"/>
  <c r="H9" i="3"/>
  <c r="H1299" i="1"/>
  <c r="G1299" i="1"/>
  <c r="E317" i="9"/>
  <c r="B318" i="9"/>
  <c r="H278" i="9"/>
  <c r="D984" i="1"/>
  <c r="G3" i="1"/>
  <c r="H3" i="1"/>
  <c r="H211" i="1"/>
  <c r="G211" i="1"/>
  <c r="D412" i="4"/>
  <c r="D290" i="4"/>
  <c r="F6" i="4"/>
  <c r="H16" i="3"/>
  <c r="C2" i="1"/>
  <c r="B21" i="9"/>
  <c r="H1153" i="1"/>
  <c r="G1153" i="1"/>
  <c r="H1518" i="1"/>
  <c r="G1518" i="1"/>
  <c r="G220" i="1"/>
  <c r="H220" i="1"/>
  <c r="H1047" i="1"/>
  <c r="G1047" i="1"/>
  <c r="E636" i="4"/>
  <c r="D630" i="1" s="1"/>
  <c r="D522" i="1"/>
  <c r="G345" i="1" l="1"/>
  <c r="F408" i="4"/>
  <c r="G402" i="1"/>
  <c r="F290" i="4"/>
  <c r="C286" i="1"/>
  <c r="D413" i="4"/>
  <c r="D291" i="4"/>
  <c r="F289" i="4"/>
  <c r="C285" i="1"/>
  <c r="H1435" i="1"/>
  <c r="G1435" i="1"/>
  <c r="F635" i="4"/>
  <c r="C629" i="1"/>
  <c r="F636" i="4"/>
  <c r="C630" i="1"/>
  <c r="G2" i="1"/>
  <c r="H2" i="1"/>
  <c r="D639" i="4"/>
  <c r="F412" i="4"/>
  <c r="D414" i="4"/>
  <c r="C407" i="1"/>
  <c r="G147" i="1"/>
  <c r="H147" i="1"/>
  <c r="H1046" i="1"/>
  <c r="G1046" i="1"/>
  <c r="E278" i="9"/>
  <c r="K3" i="9"/>
  <c r="I9" i="3"/>
  <c r="H1152" i="1"/>
  <c r="G1152" i="1"/>
  <c r="E413" i="4"/>
  <c r="E414" i="4" s="1"/>
  <c r="D409" i="1" s="1"/>
  <c r="E291" i="4"/>
  <c r="D287" i="1" s="1"/>
  <c r="D285" i="1"/>
  <c r="H522" i="1"/>
  <c r="G522" i="1"/>
  <c r="H8" i="3"/>
  <c r="H984" i="1"/>
  <c r="G984" i="1"/>
  <c r="G414" i="1"/>
  <c r="H414" i="1"/>
  <c r="N3" i="9"/>
  <c r="I11" i="3"/>
  <c r="E639" i="4"/>
  <c r="D407" i="1"/>
  <c r="M3" i="9" l="1"/>
  <c r="E277" i="9"/>
  <c r="I8" i="3" s="1"/>
  <c r="B278" i="9"/>
  <c r="F639" i="4"/>
  <c r="C633" i="1"/>
  <c r="H630" i="1"/>
  <c r="G630" i="1"/>
  <c r="F291" i="4"/>
  <c r="C287" i="1"/>
  <c r="F414" i="4"/>
  <c r="C409" i="1"/>
  <c r="G629" i="1"/>
  <c r="H629" i="1"/>
  <c r="G285" i="1"/>
  <c r="H285" i="1"/>
  <c r="H286" i="1"/>
  <c r="G286" i="1"/>
  <c r="D633" i="1"/>
  <c r="E415" i="4"/>
  <c r="D410" i="1" s="1"/>
  <c r="E640" i="4"/>
  <c r="E641" i="4" s="1"/>
  <c r="D408" i="1"/>
  <c r="G407" i="1"/>
  <c r="H407" i="1"/>
  <c r="F413" i="4"/>
  <c r="D415" i="4"/>
  <c r="D640" i="4"/>
  <c r="D641" i="4" s="1"/>
  <c r="C408" i="1"/>
  <c r="F641" i="4" l="1"/>
  <c r="C635" i="1"/>
  <c r="D642" i="4"/>
  <c r="F640" i="4"/>
  <c r="C634" i="1"/>
  <c r="G409" i="1"/>
  <c r="H409" i="1"/>
  <c r="F415" i="4"/>
  <c r="C410" i="1"/>
  <c r="D635" i="1"/>
  <c r="E642" i="4"/>
  <c r="D634" i="1"/>
  <c r="H408" i="1"/>
  <c r="G408" i="1"/>
  <c r="G287" i="1"/>
  <c r="H287" i="1"/>
  <c r="G633" i="1"/>
  <c r="H633" i="1"/>
  <c r="E646" i="4" l="1"/>
  <c r="D636" i="1"/>
  <c r="D646" i="4"/>
  <c r="F642" i="4"/>
  <c r="C636" i="1"/>
  <c r="G635" i="1"/>
  <c r="H635" i="1"/>
  <c r="E645" i="4"/>
  <c r="G410" i="1"/>
  <c r="H410" i="1"/>
  <c r="G634" i="1"/>
  <c r="H634" i="1"/>
  <c r="D645" i="4"/>
  <c r="F645" i="4" l="1"/>
  <c r="H18" i="3"/>
  <c r="C639" i="1"/>
  <c r="G276" i="9"/>
  <c r="E276" i="9" s="1"/>
  <c r="B276" i="9" s="1"/>
  <c r="G636" i="1"/>
  <c r="H636" i="1"/>
  <c r="H7" i="3"/>
  <c r="I19" i="3"/>
  <c r="D640" i="1"/>
  <c r="I18" i="3"/>
  <c r="D639" i="1"/>
  <c r="F646" i="4"/>
  <c r="H19" i="3"/>
  <c r="C640" i="1"/>
  <c r="J3" i="9" l="1"/>
  <c r="H639" i="1"/>
  <c r="G639" i="1"/>
  <c r="H640" i="1"/>
  <c r="G640" i="1"/>
  <c r="G274" i="9" l="1"/>
  <c r="H274" i="9"/>
  <c r="M272" i="9"/>
  <c r="L272" i="9"/>
  <c r="H18" i="9"/>
  <c r="G18" i="9"/>
  <c r="K6" i="9"/>
  <c r="J11" i="9"/>
  <c r="I17" i="9"/>
  <c r="K7" i="9"/>
  <c r="J12" i="9"/>
  <c r="J17" i="9"/>
  <c r="K8" i="9"/>
  <c r="J13" i="9"/>
  <c r="K9" i="9"/>
  <c r="L15" i="9"/>
  <c r="K5" i="9"/>
  <c r="M16" i="9"/>
  <c r="J7" i="9"/>
  <c r="I12" i="9"/>
  <c r="J8" i="9"/>
  <c r="I13" i="9"/>
  <c r="J9" i="9"/>
  <c r="H15" i="9"/>
  <c r="J10" i="9"/>
  <c r="G15" i="9"/>
  <c r="J6" i="9"/>
  <c r="I11" i="9"/>
  <c r="I8" i="9"/>
  <c r="M15" i="9"/>
  <c r="H17" i="9"/>
  <c r="K10" i="9"/>
  <c r="G16" i="9"/>
  <c r="I5" i="9"/>
  <c r="K11" i="9"/>
  <c r="H16" i="9"/>
  <c r="I6" i="9"/>
  <c r="K12" i="9"/>
  <c r="G17" i="9"/>
  <c r="I7" i="9"/>
  <c r="K13" i="9"/>
  <c r="I9" i="9"/>
  <c r="J5" i="9"/>
  <c r="L16" i="9"/>
  <c r="F16" i="9" l="1"/>
  <c r="F15" i="9"/>
  <c r="E7" i="9"/>
  <c r="B7" i="9" s="1"/>
  <c r="E11" i="9"/>
  <c r="B11" i="9" s="1"/>
  <c r="E12" i="9"/>
  <c r="B12" i="9" s="1"/>
  <c r="E274" i="9"/>
  <c r="B274" i="9" s="1"/>
  <c r="E8" i="9"/>
  <c r="B8" i="9" s="1"/>
  <c r="F272" i="9"/>
  <c r="E17" i="9"/>
  <c r="B17" i="9" s="1"/>
  <c r="E9" i="9"/>
  <c r="B9" i="9" s="1"/>
  <c r="E5" i="9"/>
  <c r="E15" i="9"/>
  <c r="E13" i="9"/>
  <c r="B13" i="9" s="1"/>
  <c r="E18" i="9"/>
  <c r="B18" i="9" s="1"/>
  <c r="E6" i="9"/>
  <c r="B6" i="9" s="1"/>
  <c r="E16" i="9"/>
  <c r="E10" i="9"/>
  <c r="B10" i="9" s="1"/>
  <c r="B16" i="9" l="1"/>
  <c r="F14" i="9"/>
  <c r="E20" i="9"/>
  <c r="I7" i="3" s="1"/>
  <c r="B15" i="9"/>
  <c r="E14" i="9"/>
  <c r="B272" i="9"/>
  <c r="F20"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<sst xmlns="http://schemas.openxmlformats.org/spreadsheetml/2006/main" count="4374" uniqueCount="3426">
  <si>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</si>
  <si>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</si>
  <si>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</si>
  <si>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</si>
  <si>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</si>
  <si>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</si>
  <si>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</si>
  <si>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</si>
  <si>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</si>
  <si>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</si>
  <si>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</si>
  <si>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</si>
  <si>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</si>
  <si>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</si>
  <si>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</si>
  <si>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</si>
  <si>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</si>
  <si>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</si>
  <si>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</si>
  <si>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</si>
  <si>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</si>
  <si>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</si>
  <si>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</si>
  <si>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</si>
  <si>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</si>
  <si>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</si>
  <si>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</si>
  <si>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</si>
  <si>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</si>
  <si>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</si>
  <si>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</si>
  <si>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 U. PARK PRIRODE BIOKOVO</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</si>
  <si>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</si>
  <si>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</si>
  <si>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</si>
  <si>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</si>
  <si>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</si>
  <si>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</si>
  <si>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</si>
  <si>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</si>
  <si>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</si>
  <si>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</si>
  <si>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</si>
  <si>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</si>
  <si>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</si>
  <si>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</si>
  <si>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</si>
  <si>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</si>
  <si>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</si>
  <si>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23243 - J. U. PARK PRIRODE BIOKOVO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</si>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</sst>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1669851.6300000001</v>
      </c>
      <c r="D2" s="6">
        <f>'PR-RAS'!E6</f>
        <v>1446218.96</v>
      </c>
      <c r="E2" s="6">
        <v>0</v>
      </c>
      <c r="F2" s="6">
        <v>0</v>
      </c>
      <c r="G2" s="7">
        <f t="shared" ref="G2:G264" si="0">(B2/1000)*(C2*1+D2*2)</f>
        <v>4562.2895499999995</v>
      </c>
      <c r="H2" s="7">
        <f t="shared" ref="H2:H264" si="1">ABS(C2-ROUND(C2,0))+ABS(D2-ROUND(D2,0))</f>
        <v>0.40999999991618097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224632.07</v>
      </c>
      <c r="D46" s="1">
        <f>'PR-RAS'!E50</f>
        <v>13313.8</v>
      </c>
      <c r="E46" s="1">
        <v>0</v>
      </c>
      <c r="F46" s="1">
        <v>0</v>
      </c>
      <c r="G46" s="2">
        <f t="shared" si="0"/>
        <v>11306.685149999999</v>
      </c>
      <c r="H46" s="2">
        <f t="shared" si="1"/>
        <v>0.27000000000771252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195500.07</v>
      </c>
      <c r="D50" s="1">
        <f>'PR-RAS'!E54</f>
        <v>0</v>
      </c>
      <c r="E50" s="1">
        <v>0</v>
      </c>
      <c r="F50" s="1">
        <v>0</v>
      </c>
      <c r="G50" s="2">
        <f t="shared" si="0"/>
        <v>9579.5034300000007</v>
      </c>
      <c r="H50" s="2">
        <f t="shared" si="1"/>
        <v>7.0000000006984919E-2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195500.07</v>
      </c>
      <c r="D54" s="1">
        <f>'PR-RAS'!E58</f>
        <v>0</v>
      </c>
      <c r="E54" s="1">
        <v>0</v>
      </c>
      <c r="F54" s="1">
        <v>0</v>
      </c>
      <c r="G54" s="2">
        <f t="shared" si="0"/>
        <v>10361.503710000001</v>
      </c>
      <c r="H54" s="2">
        <f t="shared" si="1"/>
        <v>7.0000000006984919E-2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29132</v>
      </c>
      <c r="D58" s="1">
        <f>'PR-RAS'!E62</f>
        <v>9757.6</v>
      </c>
      <c r="E58" s="1">
        <v>0</v>
      </c>
      <c r="F58" s="1">
        <v>0</v>
      </c>
      <c r="G58" s="2">
        <f t="shared" si="0"/>
        <v>2772.8903999999998</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29132</v>
      </c>
      <c r="D60" s="1">
        <f>'PR-RAS'!E64</f>
        <v>9757.6</v>
      </c>
      <c r="E60" s="1">
        <v>0</v>
      </c>
      <c r="F60" s="1">
        <v>0</v>
      </c>
      <c r="G60" s="2">
        <f t="shared" si="0"/>
        <v>2870.1847999999995</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3556.2</v>
      </c>
      <c r="E73" s="1">
        <v>0</v>
      </c>
      <c r="F73" s="1">
        <v>0</v>
      </c>
      <c r="G73" s="2">
        <f t="shared" si="0"/>
        <v>512.0927999999999</v>
      </c>
      <c r="H73" s="2">
        <f t="shared" si="1"/>
        <v>0.1999999999998181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3556.2</v>
      </c>
      <c r="E74" s="1">
        <v>0</v>
      </c>
      <c r="F74" s="1">
        <v>0</v>
      </c>
      <c r="G74" s="2">
        <f t="shared" si="0"/>
        <v>519.20519999999999</v>
      </c>
      <c r="H74" s="2">
        <f t="shared" si="1"/>
        <v>0.1999999999998181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10.08</v>
      </c>
      <c r="D78" s="1">
        <f>'PR-RAS'!E82</f>
        <v>14.47</v>
      </c>
      <c r="E78" s="1">
        <v>0</v>
      </c>
      <c r="F78" s="1">
        <v>0</v>
      </c>
      <c r="G78" s="2">
        <f t="shared" si="0"/>
        <v>3.00454</v>
      </c>
      <c r="H78" s="2">
        <f t="shared" si="1"/>
        <v>0.55000000000000071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10.08</v>
      </c>
      <c r="D79" s="1">
        <f>'PR-RAS'!E83</f>
        <v>14.47</v>
      </c>
      <c r="E79" s="1">
        <v>0</v>
      </c>
      <c r="F79" s="1">
        <v>0</v>
      </c>
      <c r="G79" s="2">
        <f t="shared" si="0"/>
        <v>3.0435600000000003</v>
      </c>
      <c r="H79" s="2">
        <f t="shared" si="1"/>
        <v>0.55000000000000071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10.08</v>
      </c>
      <c r="D81" s="1">
        <f>'PR-RAS'!E85</f>
        <v>14.47</v>
      </c>
      <c r="E81" s="1">
        <v>0</v>
      </c>
      <c r="F81" s="1">
        <v>0</v>
      </c>
      <c r="G81" s="2">
        <f t="shared" si="0"/>
        <v>3.1216000000000004</v>
      </c>
      <c r="H81" s="2">
        <f t="shared" si="1"/>
        <v>0.55000000000000071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1111863.8600000001</v>
      </c>
      <c r="D102" s="1">
        <f>'PR-RAS'!E106</f>
        <v>1112125.1200000001</v>
      </c>
      <c r="E102" s="1">
        <v>0</v>
      </c>
      <c r="F102" s="1">
        <v>0</v>
      </c>
      <c r="G102" s="2">
        <f t="shared" si="0"/>
        <v>336947.5241000001</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1111863.8600000001</v>
      </c>
      <c r="D108" s="1">
        <f>'PR-RAS'!E112</f>
        <v>1112125.1200000001</v>
      </c>
      <c r="E108" s="1">
        <v>0</v>
      </c>
      <c r="F108" s="1">
        <v>0</v>
      </c>
      <c r="G108" s="2">
        <f t="shared" si="0"/>
        <v>356964.20870000008</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1111863.8600000001</v>
      </c>
      <c r="D113" s="1">
        <f>'PR-RAS'!E117</f>
        <v>1112125.1200000001</v>
      </c>
      <c r="E113" s="1">
        <v>0</v>
      </c>
      <c r="F113" s="1">
        <v>0</v>
      </c>
      <c r="G113" s="2">
        <f t="shared" si="0"/>
        <v>373644.77920000005</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120870.95000000001</v>
      </c>
      <c r="D120" s="1">
        <f>'PR-RAS'!E124</f>
        <v>110214.18</v>
      </c>
      <c r="E120" s="1">
        <v>0</v>
      </c>
      <c r="F120" s="1">
        <v>0</v>
      </c>
      <c r="G120" s="2">
        <f t="shared" si="0"/>
        <v>40614.617890000001</v>
      </c>
      <c r="H120" s="2">
        <f t="shared" si="1"/>
        <v>0.22999999998137355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109785.93000000001</v>
      </c>
      <c r="D121" s="1">
        <f>'PR-RAS'!E125</f>
        <v>99942.06</v>
      </c>
      <c r="E121" s="1">
        <v>0</v>
      </c>
      <c r="F121" s="1">
        <v>0</v>
      </c>
      <c r="G121" s="2">
        <f t="shared" si="0"/>
        <v>37160.405999999995</v>
      </c>
      <c r="H121" s="2">
        <f t="shared" si="1"/>
        <v>0.1299999999901047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109111.99</v>
      </c>
      <c r="D122" s="1">
        <f>'PR-RAS'!E126</f>
        <v>93738.06</v>
      </c>
      <c r="E122" s="1">
        <v>0</v>
      </c>
      <c r="F122" s="1">
        <v>0</v>
      </c>
      <c r="G122" s="2">
        <f t="shared" si="0"/>
        <v>35887.161309999996</v>
      </c>
      <c r="H122" s="2">
        <f t="shared" si="1"/>
        <v>6.9999999992433004E-2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673.94</v>
      </c>
      <c r="D123" s="1">
        <f>'PR-RAS'!E127</f>
        <v>6204</v>
      </c>
      <c r="E123" s="1">
        <v>0</v>
      </c>
      <c r="F123" s="1">
        <v>0</v>
      </c>
      <c r="G123" s="2">
        <f t="shared" si="0"/>
        <v>1595.99668</v>
      </c>
      <c r="H123" s="2">
        <f t="shared" si="1"/>
        <v>5.999999999994543E-2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11085.02</v>
      </c>
      <c r="D124" s="1">
        <f>'PR-RAS'!E128</f>
        <v>10272.120000000001</v>
      </c>
      <c r="E124" s="1">
        <v>0</v>
      </c>
      <c r="F124" s="1">
        <v>0</v>
      </c>
      <c r="G124" s="2">
        <f t="shared" si="0"/>
        <v>3890.3989800000004</v>
      </c>
      <c r="H124" s="2">
        <f t="shared" si="1"/>
        <v>0.14000000000123691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11085.02</v>
      </c>
      <c r="D125" s="1">
        <f>'PR-RAS'!E129</f>
        <v>10272.120000000001</v>
      </c>
      <c r="E125" s="1">
        <v>0</v>
      </c>
      <c r="F125" s="1">
        <v>0</v>
      </c>
      <c r="G125" s="2">
        <f t="shared" si="0"/>
        <v>3922.0282400000001</v>
      </c>
      <c r="H125" s="2">
        <f t="shared" si="1"/>
        <v>0.14000000000123691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212408.31</v>
      </c>
      <c r="D129" s="1">
        <f>'PR-RAS'!E133</f>
        <v>210551.39</v>
      </c>
      <c r="E129" s="1">
        <v>0</v>
      </c>
      <c r="F129" s="1">
        <v>0</v>
      </c>
      <c r="G129" s="2">
        <f t="shared" si="0"/>
        <v>81089.41952000001</v>
      </c>
      <c r="H129" s="2">
        <f t="shared" si="1"/>
        <v>0.70000000001164153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212408.31</v>
      </c>
      <c r="D130" s="1">
        <f>'PR-RAS'!E134</f>
        <v>210551.39</v>
      </c>
      <c r="E130" s="1">
        <v>0</v>
      </c>
      <c r="F130" s="1">
        <v>0</v>
      </c>
      <c r="G130" s="2">
        <f t="shared" si="0"/>
        <v>81722.93061000001</v>
      </c>
      <c r="H130" s="2">
        <f t="shared" si="1"/>
        <v>0.70000000001164153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212408.31</v>
      </c>
      <c r="D131" s="1">
        <f>'PR-RAS'!E135</f>
        <v>210551.39</v>
      </c>
      <c r="E131" s="1">
        <v>0</v>
      </c>
      <c r="F131" s="1">
        <v>0</v>
      </c>
      <c r="G131" s="2">
        <f t="shared" si="0"/>
        <v>82356.44170000001</v>
      </c>
      <c r="H131" s="2">
        <f t="shared" si="1"/>
        <v>0.70000000001164153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66.36</v>
      </c>
      <c r="D135" s="1">
        <f>'PR-RAS'!E139</f>
        <v>0</v>
      </c>
      <c r="E135" s="1">
        <v>0</v>
      </c>
      <c r="F135" s="1">
        <v>0</v>
      </c>
      <c r="G135" s="2">
        <f t="shared" si="0"/>
        <v>8.892240000000001</v>
      </c>
      <c r="H135" s="2">
        <f t="shared" si="1"/>
        <v>0.35999999999999943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66.36</v>
      </c>
      <c r="D136" s="1">
        <f>'PR-RAS'!E140</f>
        <v>0</v>
      </c>
      <c r="E136" s="1">
        <v>0</v>
      </c>
      <c r="F136" s="1">
        <v>0</v>
      </c>
      <c r="G136" s="2">
        <f t="shared" si="0"/>
        <v>8.9586000000000006</v>
      </c>
      <c r="H136" s="2">
        <f t="shared" si="1"/>
        <v>0.35999999999999943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66.36</v>
      </c>
      <c r="D145" s="1">
        <f>'PR-RAS'!E149</f>
        <v>0</v>
      </c>
      <c r="E145" s="1">
        <v>0</v>
      </c>
      <c r="F145" s="1">
        <v>0</v>
      </c>
      <c r="G145" s="2">
        <f t="shared" si="0"/>
        <v>9.5558399999999999</v>
      </c>
      <c r="H145" s="2">
        <f t="shared" si="1"/>
        <v>0.35999999999999943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972531.51</v>
      </c>
      <c r="D147" s="1">
        <f>'PR-RAS'!E151</f>
        <v>1249904.2899999998</v>
      </c>
      <c r="E147" s="1">
        <v>0</v>
      </c>
      <c r="F147" s="1">
        <v>0</v>
      </c>
      <c r="G147" s="2">
        <f t="shared" si="0"/>
        <v>506961.65313999995</v>
      </c>
      <c r="H147" s="2">
        <f t="shared" si="1"/>
        <v>0.77999999979510903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473027.05</v>
      </c>
      <c r="D148" s="1">
        <f>'PR-RAS'!E152</f>
        <v>679483.05999999994</v>
      </c>
      <c r="E148" s="1">
        <v>0</v>
      </c>
      <c r="F148" s="1">
        <v>0</v>
      </c>
      <c r="G148" s="2">
        <f t="shared" si="0"/>
        <v>269302.99598999997</v>
      </c>
      <c r="H148" s="2">
        <f t="shared" si="1"/>
        <v>0.1099999999278225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387385.05</v>
      </c>
      <c r="D149" s="1">
        <f>'PR-RAS'!E153</f>
        <v>551663.54</v>
      </c>
      <c r="E149" s="1">
        <v>0</v>
      </c>
      <c r="F149" s="1">
        <v>0</v>
      </c>
      <c r="G149" s="2">
        <f t="shared" si="0"/>
        <v>220625.39524000001</v>
      </c>
      <c r="H149" s="2">
        <f t="shared" si="1"/>
        <v>0.50999999995110556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387385.05</v>
      </c>
      <c r="D150" s="1">
        <f>'PR-RAS'!E154</f>
        <v>551663.54</v>
      </c>
      <c r="E150" s="1">
        <v>0</v>
      </c>
      <c r="F150" s="1">
        <v>0</v>
      </c>
      <c r="G150" s="2">
        <f t="shared" si="0"/>
        <v>222116.10737000001</v>
      </c>
      <c r="H150" s="2">
        <f t="shared" si="1"/>
        <v>0.50999999995110556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21723.3</v>
      </c>
      <c r="D154" s="1">
        <f>'PR-RAS'!E158</f>
        <v>36456.69</v>
      </c>
      <c r="E154" s="1">
        <v>0</v>
      </c>
      <c r="F154" s="1">
        <v>0</v>
      </c>
      <c r="G154" s="2">
        <f t="shared" si="0"/>
        <v>14479.412040000001</v>
      </c>
      <c r="H154" s="2">
        <f t="shared" si="1"/>
        <v>0.6099999999969441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63918.7</v>
      </c>
      <c r="D155" s="1">
        <f>'PR-RAS'!E159</f>
        <v>91362.829999999987</v>
      </c>
      <c r="E155" s="1">
        <v>0</v>
      </c>
      <c r="F155" s="1">
        <v>0</v>
      </c>
      <c r="G155" s="2">
        <f t="shared" si="0"/>
        <v>37983.231439999996</v>
      </c>
      <c r="H155" s="2">
        <f t="shared" si="1"/>
        <v>0.47000000001571607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63918.7</v>
      </c>
      <c r="D157" s="1">
        <f>'PR-RAS'!E161</f>
        <v>91024.4</v>
      </c>
      <c r="E157" s="1">
        <v>0</v>
      </c>
      <c r="F157" s="1">
        <v>0</v>
      </c>
      <c r="G157" s="2">
        <f t="shared" si="0"/>
        <v>38370.93</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338.43</v>
      </c>
      <c r="E158" s="1">
        <v>0</v>
      </c>
      <c r="F158" s="1">
        <v>0</v>
      </c>
      <c r="G158" s="2">
        <f t="shared" si="0"/>
        <v>106.26702</v>
      </c>
      <c r="H158" s="2">
        <f t="shared" si="1"/>
        <v>0.43000000000000682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397429.74000000005</v>
      </c>
      <c r="D159" s="1">
        <f>'PR-RAS'!E163</f>
        <v>475018.19999999995</v>
      </c>
      <c r="E159" s="1">
        <v>0</v>
      </c>
      <c r="F159" s="1">
        <v>0</v>
      </c>
      <c r="G159" s="2">
        <f t="shared" si="0"/>
        <v>212899.65011999998</v>
      </c>
      <c r="H159" s="2">
        <f t="shared" si="1"/>
        <v>0.45999999990453944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28904.35</v>
      </c>
      <c r="D160" s="1">
        <f>'PR-RAS'!E164</f>
        <v>33228.01</v>
      </c>
      <c r="E160" s="1">
        <v>0</v>
      </c>
      <c r="F160" s="1">
        <v>0</v>
      </c>
      <c r="G160" s="2">
        <f t="shared" si="0"/>
        <v>15162.29883</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10878.06</v>
      </c>
      <c r="D161" s="1">
        <f>'PR-RAS'!E165</f>
        <v>13969.53</v>
      </c>
      <c r="E161" s="1">
        <v>0</v>
      </c>
      <c r="F161" s="1">
        <v>0</v>
      </c>
      <c r="G161" s="2">
        <f t="shared" si="0"/>
        <v>6210.7392000000009</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14875.04</v>
      </c>
      <c r="D162" s="1">
        <f>'PR-RAS'!E166</f>
        <v>14289.48</v>
      </c>
      <c r="E162" s="1">
        <v>0</v>
      </c>
      <c r="F162" s="1">
        <v>0</v>
      </c>
      <c r="G162" s="2">
        <f t="shared" si="0"/>
        <v>6996.0940000000001</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3151.25</v>
      </c>
      <c r="D163" s="1">
        <f>'PR-RAS'!E167</f>
        <v>4969</v>
      </c>
      <c r="E163" s="1">
        <v>0</v>
      </c>
      <c r="F163" s="1">
        <v>0</v>
      </c>
      <c r="G163" s="2">
        <f t="shared" si="0"/>
        <v>2120.4585000000002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100962.63</v>
      </c>
      <c r="D165" s="1">
        <f>'PR-RAS'!E169</f>
        <v>110399.57</v>
      </c>
      <c r="E165" s="1">
        <v>0</v>
      </c>
      <c r="F165" s="1">
        <v>0</v>
      </c>
      <c r="G165" s="2">
        <f t="shared" si="0"/>
        <v>52768.930280000008</v>
      </c>
      <c r="H165" s="2">
        <f t="shared" si="1"/>
        <v>0.79999999998835847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17067.62</v>
      </c>
      <c r="D166" s="1">
        <f>'PR-RAS'!E170</f>
        <v>14763.51</v>
      </c>
      <c r="E166" s="1">
        <v>0</v>
      </c>
      <c r="F166" s="1">
        <v>0</v>
      </c>
      <c r="G166" s="2">
        <f t="shared" si="0"/>
        <v>7688.1156000000001</v>
      </c>
      <c r="H166" s="2">
        <f t="shared" si="1"/>
        <v>0.87000000000080036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38653.21</v>
      </c>
      <c r="D167" s="1">
        <f>'PR-RAS'!E171</f>
        <v>42896.78</v>
      </c>
      <c r="E167" s="1">
        <v>0</v>
      </c>
      <c r="F167" s="1">
        <v>0</v>
      </c>
      <c r="G167" s="2">
        <f t="shared" si="0"/>
        <v>20658.163819999998</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21110.73</v>
      </c>
      <c r="D168" s="1">
        <f>'PR-RAS'!E172</f>
        <v>23092.720000000001</v>
      </c>
      <c r="E168" s="1">
        <v>0</v>
      </c>
      <c r="F168" s="1">
        <v>0</v>
      </c>
      <c r="G168" s="2">
        <f t="shared" si="0"/>
        <v>11238.46039</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8201.17</v>
      </c>
      <c r="D169" s="1">
        <f>'PR-RAS'!E173</f>
        <v>16888.68</v>
      </c>
      <c r="E169" s="1">
        <v>0</v>
      </c>
      <c r="F169" s="1">
        <v>0</v>
      </c>
      <c r="G169" s="2">
        <f t="shared" si="0"/>
        <v>7052.3930399999999</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8173.16</v>
      </c>
      <c r="D170" s="1">
        <f>'PR-RAS'!E174</f>
        <v>4115.25</v>
      </c>
      <c r="E170" s="1">
        <v>0</v>
      </c>
      <c r="F170" s="1">
        <v>0</v>
      </c>
      <c r="G170" s="2">
        <f t="shared" si="0"/>
        <v>2772.2185400000003</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7756.74</v>
      </c>
      <c r="D172" s="1">
        <f>'PR-RAS'!E176</f>
        <v>8642.6299999999992</v>
      </c>
      <c r="E172" s="1">
        <v>0</v>
      </c>
      <c r="F172" s="1">
        <v>0</v>
      </c>
      <c r="G172" s="2">
        <f t="shared" si="0"/>
        <v>4282.1820000000007</v>
      </c>
      <c r="H172" s="2">
        <f t="shared" si="1"/>
        <v>0.63000000000101863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240947.93</v>
      </c>
      <c r="D173" s="1">
        <f>'PR-RAS'!E177</f>
        <v>300645.89999999997</v>
      </c>
      <c r="E173" s="1">
        <v>0</v>
      </c>
      <c r="F173" s="1">
        <v>0</v>
      </c>
      <c r="G173" s="2">
        <f t="shared" si="0"/>
        <v>144865.23355999999</v>
      </c>
      <c r="H173" s="2">
        <f t="shared" si="1"/>
        <v>0.17000000004190952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5340.96</v>
      </c>
      <c r="D174" s="1">
        <f>'PR-RAS'!E178</f>
        <v>10107.39</v>
      </c>
      <c r="E174" s="1">
        <v>0</v>
      </c>
      <c r="F174" s="1">
        <v>0</v>
      </c>
      <c r="G174" s="2">
        <f t="shared" si="0"/>
        <v>4421.1430199999995</v>
      </c>
      <c r="H174" s="2">
        <f t="shared" si="1"/>
        <v>0.42999999999938154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107701.2</v>
      </c>
      <c r="D175" s="1">
        <f>'PR-RAS'!E179</f>
        <v>134440.82999999999</v>
      </c>
      <c r="E175" s="1">
        <v>0</v>
      </c>
      <c r="F175" s="1">
        <v>0</v>
      </c>
      <c r="G175" s="2">
        <f t="shared" si="0"/>
        <v>65525.417639999992</v>
      </c>
      <c r="H175" s="2">
        <f t="shared" si="1"/>
        <v>0.3700000000098953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22919.39</v>
      </c>
      <c r="D176" s="1">
        <f>'PR-RAS'!E180</f>
        <v>32693.78</v>
      </c>
      <c r="E176" s="1">
        <v>0</v>
      </c>
      <c r="F176" s="1">
        <v>0</v>
      </c>
      <c r="G176" s="2">
        <f t="shared" si="0"/>
        <v>15453.716249999998</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2836.99</v>
      </c>
      <c r="D177" s="1">
        <f>'PR-RAS'!E181</f>
        <v>3580.79</v>
      </c>
      <c r="E177" s="1">
        <v>0</v>
      </c>
      <c r="F177" s="1">
        <v>0</v>
      </c>
      <c r="G177" s="2">
        <f t="shared" si="0"/>
        <v>1759.7483199999999</v>
      </c>
      <c r="H177" s="2">
        <f t="shared" si="1"/>
        <v>0.22000000000025466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21070.65</v>
      </c>
      <c r="D178" s="1">
        <f>'PR-RAS'!E182</f>
        <v>26285.05</v>
      </c>
      <c r="E178" s="1">
        <v>0</v>
      </c>
      <c r="F178" s="1">
        <v>0</v>
      </c>
      <c r="G178" s="2">
        <f t="shared" si="0"/>
        <v>13034.41275</v>
      </c>
      <c r="H178" s="2">
        <f t="shared" si="1"/>
        <v>0.39999999999781721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20099.2</v>
      </c>
      <c r="D180" s="1">
        <f>'PR-RAS'!E184</f>
        <v>24365.78</v>
      </c>
      <c r="E180" s="1">
        <v>0</v>
      </c>
      <c r="F180" s="1">
        <v>0</v>
      </c>
      <c r="G180" s="2">
        <f t="shared" si="0"/>
        <v>12320.706039999999</v>
      </c>
      <c r="H180" s="2">
        <f t="shared" si="1"/>
        <v>0.42000000000189175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32310.51</v>
      </c>
      <c r="D181" s="1">
        <f>'PR-RAS'!E185</f>
        <v>35138.410000000003</v>
      </c>
      <c r="E181" s="1">
        <v>0</v>
      </c>
      <c r="F181" s="1">
        <v>0</v>
      </c>
      <c r="G181" s="2">
        <f t="shared" si="0"/>
        <v>18465.719399999998</v>
      </c>
      <c r="H181" s="2">
        <f t="shared" si="1"/>
        <v>0.90000000000509317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28669.03</v>
      </c>
      <c r="D182" s="1">
        <f>'PR-RAS'!E186</f>
        <v>34033.870000000003</v>
      </c>
      <c r="E182" s="1">
        <v>0</v>
      </c>
      <c r="F182" s="1">
        <v>0</v>
      </c>
      <c r="G182" s="2">
        <f t="shared" si="0"/>
        <v>17509.355370000001</v>
      </c>
      <c r="H182" s="2">
        <f t="shared" si="1"/>
        <v>0.1599999999962165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335.26</v>
      </c>
      <c r="D183" s="1">
        <f>'PR-RAS'!E187</f>
        <v>354.72</v>
      </c>
      <c r="E183" s="1">
        <v>0</v>
      </c>
      <c r="F183" s="1">
        <v>0</v>
      </c>
      <c r="G183" s="2">
        <f t="shared" si="0"/>
        <v>190.1354</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26279.570000000003</v>
      </c>
      <c r="D184" s="1">
        <f>'PR-RAS'!E188</f>
        <v>30390</v>
      </c>
      <c r="E184" s="1">
        <v>0</v>
      </c>
      <c r="F184" s="1">
        <v>0</v>
      </c>
      <c r="G184" s="2">
        <f t="shared" si="0"/>
        <v>15931.901310000001</v>
      </c>
      <c r="H184" s="2">
        <f t="shared" si="1"/>
        <v>0.42999999999665306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4186.1099999999997</v>
      </c>
      <c r="D185" s="1">
        <f>'PR-RAS'!E189</f>
        <v>8057.46</v>
      </c>
      <c r="E185" s="1">
        <v>0</v>
      </c>
      <c r="F185" s="1">
        <v>0</v>
      </c>
      <c r="G185" s="2">
        <f t="shared" si="0"/>
        <v>3735.3895199999997</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16843.900000000001</v>
      </c>
      <c r="D186" s="1">
        <f>'PR-RAS'!E190</f>
        <v>17320.62</v>
      </c>
      <c r="E186" s="1">
        <v>0</v>
      </c>
      <c r="F186" s="1">
        <v>0</v>
      </c>
      <c r="G186" s="2">
        <f t="shared" si="0"/>
        <v>9524.7508999999991</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5071.2700000000004</v>
      </c>
      <c r="D187" s="1">
        <f>'PR-RAS'!E191</f>
        <v>4096.1899999999996</v>
      </c>
      <c r="E187" s="1">
        <v>0</v>
      </c>
      <c r="F187" s="1">
        <v>0</v>
      </c>
      <c r="G187" s="2">
        <f t="shared" si="0"/>
        <v>2467.0389</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66.569999999999993</v>
      </c>
      <c r="D189" s="1">
        <f>'PR-RAS'!E193</f>
        <v>100.15</v>
      </c>
      <c r="E189" s="1">
        <v>0</v>
      </c>
      <c r="F189" s="1">
        <v>0</v>
      </c>
      <c r="G189" s="2">
        <f t="shared" si="0"/>
        <v>50.171559999999999</v>
      </c>
      <c r="H189" s="2">
        <f t="shared" si="1"/>
        <v>0.58000000000001251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111.72</v>
      </c>
      <c r="D191" s="1">
        <f>'PR-RAS'!E195</f>
        <v>815.58</v>
      </c>
      <c r="E191" s="1">
        <v>0</v>
      </c>
      <c r="F191" s="1">
        <v>0</v>
      </c>
      <c r="G191" s="2">
        <f t="shared" si="0"/>
        <v>331.1472</v>
      </c>
      <c r="H191" s="2">
        <f t="shared" si="1"/>
        <v>0.69999999999996021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18954.88</v>
      </c>
      <c r="D192" s="1">
        <f>'PR-RAS'!E196</f>
        <v>19201.879999999997</v>
      </c>
      <c r="E192" s="1">
        <v>0</v>
      </c>
      <c r="F192" s="1">
        <v>0</v>
      </c>
      <c r="G192" s="2">
        <f t="shared" si="0"/>
        <v>10955.500239999999</v>
      </c>
      <c r="H192" s="2">
        <f t="shared" si="1"/>
        <v>0.24000000000160071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18954.88</v>
      </c>
      <c r="D206" s="1">
        <f>'PR-RAS'!E210</f>
        <v>19201.879999999997</v>
      </c>
      <c r="E206" s="1">
        <v>0</v>
      </c>
      <c r="F206" s="1">
        <v>0</v>
      </c>
      <c r="G206" s="2">
        <f t="shared" si="0"/>
        <v>11758.521199999999</v>
      </c>
      <c r="H206" s="2">
        <f t="shared" si="1"/>
        <v>0.24000000000160071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18954.88</v>
      </c>
      <c r="D207" s="1">
        <f>'PR-RAS'!E211</f>
        <v>19031.12</v>
      </c>
      <c r="E207" s="1">
        <v>0</v>
      </c>
      <c r="F207" s="1">
        <v>0</v>
      </c>
      <c r="G207" s="2">
        <f t="shared" si="0"/>
        <v>11745.526719999998</v>
      </c>
      <c r="H207" s="2">
        <f t="shared" si="1"/>
        <v>0.23999999999796273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170.76</v>
      </c>
      <c r="E209" s="1">
        <v>0</v>
      </c>
      <c r="F209" s="1">
        <v>0</v>
      </c>
      <c r="G209" s="2">
        <f t="shared" si="0"/>
        <v>71.036159999999995</v>
      </c>
      <c r="H209" s="2">
        <f t="shared" si="1"/>
        <v>0.24000000000000909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31218.77</v>
      </c>
      <c r="D220" s="1">
        <f>'PR-RAS'!E224</f>
        <v>33367.11</v>
      </c>
      <c r="E220" s="1">
        <v>0</v>
      </c>
      <c r="F220" s="1">
        <v>0</v>
      </c>
      <c r="G220" s="2">
        <f t="shared" si="0"/>
        <v>21451.704810000003</v>
      </c>
      <c r="H220" s="2">
        <f t="shared" si="1"/>
        <v>0.34000000000014552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31218.77</v>
      </c>
      <c r="D243" s="1">
        <f>'PR-RAS'!E247</f>
        <v>33367.11</v>
      </c>
      <c r="E243" s="1">
        <v>0</v>
      </c>
      <c r="F243" s="1">
        <v>0</v>
      </c>
      <c r="G243" s="2">
        <f t="shared" si="0"/>
        <v>23704.623579999999</v>
      </c>
      <c r="H243" s="2">
        <f t="shared" si="1"/>
        <v>0.34000000000014552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31218.77</v>
      </c>
      <c r="D244" s="1">
        <f>'PR-RAS'!E248</f>
        <v>33367.11</v>
      </c>
      <c r="E244" s="1">
        <v>0</v>
      </c>
      <c r="F244" s="1">
        <v>0</v>
      </c>
      <c r="G244" s="2">
        <f t="shared" si="0"/>
        <v>23802.576570000001</v>
      </c>
      <c r="H244" s="2">
        <f t="shared" si="1"/>
        <v>0.34000000000014552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51901.070000000007</v>
      </c>
      <c r="D259" s="1">
        <f>'PR-RAS'!E263</f>
        <v>42834.04</v>
      </c>
      <c r="E259" s="1">
        <v>0</v>
      </c>
      <c r="F259" s="1">
        <v>0</v>
      </c>
      <c r="G259" s="2">
        <f t="shared" si="0"/>
        <v>35492.840700000008</v>
      </c>
      <c r="H259" s="2">
        <f t="shared" si="1"/>
        <v>0.11000000000785803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14969.060000000001</v>
      </c>
      <c r="D260" s="1">
        <f>'PR-RAS'!E264</f>
        <v>42834.04</v>
      </c>
      <c r="E260" s="1">
        <v>0</v>
      </c>
      <c r="F260" s="1">
        <v>0</v>
      </c>
      <c r="G260" s="2">
        <f t="shared" si="0"/>
        <v>26065.019260000001</v>
      </c>
      <c r="H260" s="2">
        <f t="shared" si="1"/>
        <v>0.10000000000218279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9263.36</v>
      </c>
      <c r="D261" s="1">
        <f>'PR-RAS'!E265</f>
        <v>31414.2</v>
      </c>
      <c r="E261" s="1">
        <v>0</v>
      </c>
      <c r="F261" s="1">
        <v>0</v>
      </c>
      <c r="G261" s="2">
        <f t="shared" si="0"/>
        <v>18743.857600000003</v>
      </c>
      <c r="H261" s="2">
        <f t="shared" si="1"/>
        <v>0.56000000000130967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5705.7</v>
      </c>
      <c r="D262" s="1">
        <f>'PR-RAS'!E266</f>
        <v>11419.84</v>
      </c>
      <c r="E262" s="1">
        <v>0</v>
      </c>
      <c r="F262" s="1">
        <v>0</v>
      </c>
      <c r="G262" s="2">
        <f t="shared" si="0"/>
        <v>7450.344180000001</v>
      </c>
      <c r="H262" s="2">
        <f t="shared" si="1"/>
        <v>0.46000000000003638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36932.01</v>
      </c>
      <c r="D264" s="1">
        <f>'PR-RAS'!E268</f>
        <v>0</v>
      </c>
      <c r="E264" s="1">
        <v>0</v>
      </c>
      <c r="F264" s="1">
        <v>0</v>
      </c>
      <c r="G264" s="2">
        <f t="shared" si="0"/>
        <v>9713.1186300000008</v>
      </c>
      <c r="H264" s="2">
        <f t="shared" si="1"/>
        <v>1.0000000002037268E-2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10420.629999999999</v>
      </c>
      <c r="D265" s="1">
        <f>'PR-RAS'!E269</f>
        <v>0</v>
      </c>
      <c r="E265" s="1">
        <v>0</v>
      </c>
      <c r="F265" s="1">
        <v>0</v>
      </c>
      <c r="G265" s="2">
        <f t="shared" ref="G265:G521" si="8">(B265/1000)*(C265*1+D265*2)</f>
        <v>2751.0463199999999</v>
      </c>
      <c r="H265" s="2">
        <f t="shared" ref="H265:H521" si="9">ABS(C265-ROUND(C265,0))+ABS(D265-ROUND(D265,0))</f>
        <v>0.37000000000080036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26511.38</v>
      </c>
      <c r="D267" s="1">
        <f>'PR-RAS'!E271</f>
        <v>0</v>
      </c>
      <c r="E267" s="1">
        <v>0</v>
      </c>
      <c r="F267" s="1">
        <v>0</v>
      </c>
      <c r="G267" s="2">
        <f t="shared" si="8"/>
        <v>7052.0270800000008</v>
      </c>
      <c r="H267" s="2">
        <f t="shared" si="9"/>
        <v>0.38000000000101863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972531.51</v>
      </c>
      <c r="D285" s="1">
        <f>'PR-RAS'!E289</f>
        <v>1249904.2899999998</v>
      </c>
      <c r="E285" s="1">
        <v>0</v>
      </c>
      <c r="F285" s="1">
        <v>0</v>
      </c>
      <c r="G285" s="2">
        <f t="shared" si="8"/>
        <v>986144.58555999992</v>
      </c>
      <c r="H285" s="2">
        <f t="shared" si="9"/>
        <v>0.77999999979510903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697320.12000000011</v>
      </c>
      <c r="D286" s="1">
        <f>'PR-RAS'!E290</f>
        <v>196314.67000000016</v>
      </c>
      <c r="E286" s="1">
        <v>0</v>
      </c>
      <c r="F286" s="1">
        <v>0</v>
      </c>
      <c r="G286" s="2">
        <f t="shared" si="8"/>
        <v>310635.59610000008</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796564.81</v>
      </c>
      <c r="D288" s="1">
        <f>'PR-RAS'!E292</f>
        <v>1493884.93</v>
      </c>
      <c r="E288" s="1">
        <v>0</v>
      </c>
      <c r="F288" s="1">
        <v>0</v>
      </c>
      <c r="G288" s="2">
        <f t="shared" si="8"/>
        <v>1086104.0502899999</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4801.93</v>
      </c>
      <c r="D290" s="1">
        <f>'PR-RAS'!E294</f>
        <v>574.4</v>
      </c>
      <c r="E290" s="1">
        <v>0</v>
      </c>
      <c r="F290" s="1">
        <v>0</v>
      </c>
      <c r="G290" s="2">
        <f t="shared" si="8"/>
        <v>1719.76097</v>
      </c>
      <c r="H290" s="2">
        <f t="shared" si="9"/>
        <v>0.46999999999968622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4801.93</v>
      </c>
      <c r="D291" s="1">
        <f>'PR-RAS'!E295</f>
        <v>574.4</v>
      </c>
      <c r="E291" s="1">
        <v>0</v>
      </c>
      <c r="F291" s="1">
        <v>0</v>
      </c>
      <c r="G291" s="2">
        <f t="shared" si="8"/>
        <v>1725.7117000000001</v>
      </c>
      <c r="H291" s="2">
        <f t="shared" si="9"/>
        <v>0.46999999999968622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320</v>
      </c>
      <c r="D293" s="1">
        <f>'PR-RAS'!E298</f>
        <v>0</v>
      </c>
      <c r="E293" s="1">
        <v>0</v>
      </c>
      <c r="F293" s="1">
        <v>0</v>
      </c>
      <c r="G293" s="2">
        <f t="shared" si="8"/>
        <v>93.44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320</v>
      </c>
      <c r="D306" s="1">
        <f>'PR-RAS'!E311</f>
        <v>0</v>
      </c>
      <c r="E306" s="1">
        <v>0</v>
      </c>
      <c r="F306" s="1">
        <v>0</v>
      </c>
      <c r="G306" s="2">
        <f t="shared" si="8"/>
        <v>97.6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320</v>
      </c>
      <c r="D321" s="1">
        <f>'PR-RAS'!E326</f>
        <v>0</v>
      </c>
      <c r="E321" s="1">
        <v>0</v>
      </c>
      <c r="F321" s="1">
        <v>0</v>
      </c>
      <c r="G321" s="2">
        <f t="shared" si="8"/>
        <v>102.4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320</v>
      </c>
      <c r="D322" s="1">
        <f>'PR-RAS'!E327</f>
        <v>0</v>
      </c>
      <c r="E322" s="1">
        <v>0</v>
      </c>
      <c r="F322" s="1">
        <v>0</v>
      </c>
      <c r="G322" s="2">
        <f t="shared" si="8"/>
        <v>102.72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93056.51</v>
      </c>
      <c r="D345" s="1">
        <f>'PR-RAS'!E350</f>
        <v>211696.67</v>
      </c>
      <c r="E345" s="1">
        <v>0</v>
      </c>
      <c r="F345" s="1">
        <v>0</v>
      </c>
      <c r="G345" s="2">
        <f t="shared" si="8"/>
        <v>177658.74840000001</v>
      </c>
      <c r="H345" s="2">
        <f t="shared" si="9"/>
        <v>0.819999999992433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2588.09</v>
      </c>
      <c r="D346" s="1">
        <f>'PR-RAS'!E351</f>
        <v>1500</v>
      </c>
      <c r="E346" s="1">
        <v>0</v>
      </c>
      <c r="F346" s="1">
        <v>0</v>
      </c>
      <c r="G346" s="2">
        <f t="shared" si="8"/>
        <v>1927.89105</v>
      </c>
      <c r="H346" s="2">
        <f t="shared" si="9"/>
        <v>9.0000000000145519E-2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2588.09</v>
      </c>
      <c r="D351" s="1">
        <f>'PR-RAS'!E356</f>
        <v>1500</v>
      </c>
      <c r="E351" s="1">
        <v>0</v>
      </c>
      <c r="F351" s="1">
        <v>0</v>
      </c>
      <c r="G351" s="2">
        <f t="shared" si="8"/>
        <v>1955.8315</v>
      </c>
      <c r="H351" s="2">
        <f t="shared" si="9"/>
        <v>9.0000000000145519E-2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2588.09</v>
      </c>
      <c r="D355" s="1">
        <f>'PR-RAS'!E360</f>
        <v>1500</v>
      </c>
      <c r="E355" s="1">
        <v>0</v>
      </c>
      <c r="F355" s="1">
        <v>0</v>
      </c>
      <c r="G355" s="2">
        <f t="shared" si="8"/>
        <v>1978.1838599999999</v>
      </c>
      <c r="H355" s="2">
        <f t="shared" si="9"/>
        <v>9.0000000000145519E-2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90468.42</v>
      </c>
      <c r="D358" s="1">
        <f>'PR-RAS'!E363</f>
        <v>210196.67</v>
      </c>
      <c r="E358" s="1">
        <v>0</v>
      </c>
      <c r="F358" s="1">
        <v>0</v>
      </c>
      <c r="G358" s="2">
        <f t="shared" si="8"/>
        <v>182377.64832000001</v>
      </c>
      <c r="H358" s="2">
        <f t="shared" si="9"/>
        <v>0.74999999998544808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32193.510000000002</v>
      </c>
      <c r="D364" s="1">
        <f>'PR-RAS'!E369</f>
        <v>57753.05</v>
      </c>
      <c r="E364" s="1">
        <v>0</v>
      </c>
      <c r="F364" s="1">
        <v>0</v>
      </c>
      <c r="G364" s="2">
        <f t="shared" si="8"/>
        <v>53614.958430000006</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15865.09</v>
      </c>
      <c r="D365" s="1">
        <f>'PR-RAS'!E370</f>
        <v>9965.33</v>
      </c>
      <c r="E365" s="1">
        <v>0</v>
      </c>
      <c r="F365" s="1">
        <v>0</v>
      </c>
      <c r="G365" s="2">
        <f t="shared" si="8"/>
        <v>13029.653</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10037.82</v>
      </c>
      <c r="D366" s="1">
        <f>'PR-RAS'!E371</f>
        <v>893.99</v>
      </c>
      <c r="E366" s="1">
        <v>0</v>
      </c>
      <c r="F366" s="1">
        <v>0</v>
      </c>
      <c r="G366" s="2">
        <f t="shared" si="8"/>
        <v>4316.4169999999995</v>
      </c>
      <c r="H366" s="2">
        <f t="shared" si="9"/>
        <v>0.19000000000028194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4731.8500000000004</v>
      </c>
      <c r="D367" s="1">
        <f>'PR-RAS'!E372</f>
        <v>13995</v>
      </c>
      <c r="E367" s="1">
        <v>0</v>
      </c>
      <c r="F367" s="1">
        <v>0</v>
      </c>
      <c r="G367" s="2">
        <f t="shared" si="8"/>
        <v>11976.197099999999</v>
      </c>
      <c r="H367" s="2">
        <f t="shared" si="9"/>
        <v>0.1499999999996362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784.8</v>
      </c>
      <c r="D369" s="1">
        <f>'PR-RAS'!E374</f>
        <v>211.2</v>
      </c>
      <c r="E369" s="1">
        <v>0</v>
      </c>
      <c r="F369" s="1">
        <v>0</v>
      </c>
      <c r="G369" s="2">
        <f t="shared" si="8"/>
        <v>444.24959999999993</v>
      </c>
      <c r="H369" s="2">
        <f t="shared" si="9"/>
        <v>0.40000000000003411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773.95</v>
      </c>
      <c r="D371" s="1">
        <f>'PR-RAS'!E376</f>
        <v>32687.53</v>
      </c>
      <c r="E371" s="1">
        <v>0</v>
      </c>
      <c r="F371" s="1">
        <v>0</v>
      </c>
      <c r="G371" s="2">
        <f t="shared" si="8"/>
        <v>24475.133699999998</v>
      </c>
      <c r="H371" s="2">
        <f t="shared" si="9"/>
        <v>0.52000000000111868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17073.91</v>
      </c>
      <c r="D373" s="1">
        <f>'PR-RAS'!E378</f>
        <v>45651.62</v>
      </c>
      <c r="E373" s="1">
        <v>0</v>
      </c>
      <c r="F373" s="1">
        <v>0</v>
      </c>
      <c r="G373" s="2">
        <f t="shared" si="8"/>
        <v>40316.299800000001</v>
      </c>
      <c r="H373" s="2">
        <f t="shared" si="9"/>
        <v>0.46999999999752617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17073.91</v>
      </c>
      <c r="D374" s="1">
        <f>'PR-RAS'!E379</f>
        <v>45651.62</v>
      </c>
      <c r="E374" s="1">
        <v>0</v>
      </c>
      <c r="F374" s="1">
        <v>0</v>
      </c>
      <c r="G374" s="2">
        <f t="shared" si="8"/>
        <v>40424.676950000001</v>
      </c>
      <c r="H374" s="2">
        <f t="shared" si="9"/>
        <v>0.46999999999752617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41201</v>
      </c>
      <c r="D386" s="1">
        <f>'PR-RAS'!E391</f>
        <v>106792</v>
      </c>
      <c r="E386" s="1">
        <v>0</v>
      </c>
      <c r="F386" s="1">
        <v>0</v>
      </c>
      <c r="G386" s="2">
        <f t="shared" si="8"/>
        <v>98092.225000000006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8780</v>
      </c>
      <c r="D388" s="1">
        <f>'PR-RAS'!E393</f>
        <v>0</v>
      </c>
      <c r="E388" s="1">
        <v>0</v>
      </c>
      <c r="F388" s="1">
        <v>0</v>
      </c>
      <c r="G388" s="2">
        <f t="shared" si="8"/>
        <v>3397.86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30021</v>
      </c>
      <c r="D389" s="1">
        <f>'PR-RAS'!E394</f>
        <v>99552</v>
      </c>
      <c r="E389" s="1">
        <v>0</v>
      </c>
      <c r="F389" s="1">
        <v>0</v>
      </c>
      <c r="G389" s="2">
        <f t="shared" si="8"/>
        <v>88900.5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2400</v>
      </c>
      <c r="D390" s="1">
        <f>'PR-RAS'!E395</f>
        <v>7240</v>
      </c>
      <c r="E390" s="1">
        <v>0</v>
      </c>
      <c r="F390" s="1">
        <v>0</v>
      </c>
      <c r="G390" s="2">
        <f t="shared" si="8"/>
        <v>6566.3200000000006</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92736.51</v>
      </c>
      <c r="D403" s="1">
        <f>'PR-RAS'!E408</f>
        <v>211696.67</v>
      </c>
      <c r="E403" s="1">
        <v>0</v>
      </c>
      <c r="F403" s="1">
        <v>0</v>
      </c>
      <c r="G403" s="2">
        <f t="shared" si="8"/>
        <v>207484.19970000003</v>
      </c>
      <c r="H403" s="2">
        <f t="shared" si="9"/>
        <v>0.819999999992433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92736.51</v>
      </c>
      <c r="E405" s="1">
        <v>0</v>
      </c>
      <c r="F405" s="1">
        <v>0</v>
      </c>
      <c r="G405" s="2">
        <f t="shared" si="8"/>
        <v>74931.100080000004</v>
      </c>
      <c r="H405" s="2">
        <f t="shared" si="9"/>
        <v>0.49000000000523869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1670171.6300000001</v>
      </c>
      <c r="D407" s="1">
        <f>'PR-RAS'!E412</f>
        <v>1446218.96</v>
      </c>
      <c r="E407" s="1">
        <v>0</v>
      </c>
      <c r="F407" s="1">
        <v>0</v>
      </c>
      <c r="G407" s="2">
        <f t="shared" si="8"/>
        <v>1852419.4773000001</v>
      </c>
      <c r="H407" s="2">
        <f t="shared" si="9"/>
        <v>0.40999999991618097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1065588.02</v>
      </c>
      <c r="D408" s="1">
        <f>'PR-RAS'!E413</f>
        <v>1461600.9599999997</v>
      </c>
      <c r="E408" s="1">
        <v>0</v>
      </c>
      <c r="F408" s="1">
        <v>0</v>
      </c>
      <c r="G408" s="2">
        <f t="shared" si="8"/>
        <v>1623437.5055799996</v>
      </c>
      <c r="H408" s="2">
        <f t="shared" si="9"/>
        <v>6.0000000288709998E-2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604583.6100000001</v>
      </c>
      <c r="D409" s="1">
        <f>'PR-RAS'!E414</f>
        <v>0</v>
      </c>
      <c r="E409" s="1">
        <v>0</v>
      </c>
      <c r="F409" s="1">
        <v>0</v>
      </c>
      <c r="G409" s="2">
        <f t="shared" si="8"/>
        <v>246670.11288000003</v>
      </c>
      <c r="H409" s="2">
        <f t="shared" si="9"/>
        <v>0.38999999989755452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15381.999999999767</v>
      </c>
      <c r="E410" s="1">
        <v>0</v>
      </c>
      <c r="F410" s="1">
        <v>0</v>
      </c>
      <c r="G410" s="2">
        <f t="shared" si="8"/>
        <v>12582.47599999981</v>
      </c>
      <c r="H410" s="2">
        <f t="shared" si="9"/>
        <v>2.3283064365386963E-10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796564.81</v>
      </c>
      <c r="D411" s="1">
        <f>'PR-RAS'!E416</f>
        <v>1401148.42</v>
      </c>
      <c r="E411" s="1">
        <v>0</v>
      </c>
      <c r="F411" s="1">
        <v>0</v>
      </c>
      <c r="G411" s="2">
        <f t="shared" si="8"/>
        <v>1475533.2764999999</v>
      </c>
      <c r="H411" s="2">
        <f t="shared" si="9"/>
        <v>0.60999999986961484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4801.93</v>
      </c>
      <c r="D413" s="1">
        <f>'PR-RAS'!E418</f>
        <v>574.4</v>
      </c>
      <c r="E413" s="1">
        <v>0</v>
      </c>
      <c r="F413" s="1">
        <v>0</v>
      </c>
      <c r="G413" s="2">
        <f t="shared" si="8"/>
        <v>2451.7007600000002</v>
      </c>
      <c r="H413" s="2">
        <f t="shared" si="9"/>
        <v>0.46999999999968622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1670171.6300000001</v>
      </c>
      <c r="D633" s="1">
        <f>'PR-RAS'!E639</f>
        <v>1446218.96</v>
      </c>
      <c r="E633" s="1">
        <v>0</v>
      </c>
      <c r="F633" s="1">
        <v>0</v>
      </c>
      <c r="G633" s="2">
        <f t="shared" si="10"/>
        <v>2883569.2355999998</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1065588.02</v>
      </c>
      <c r="D634" s="1">
        <f>'PR-RAS'!E640</f>
        <v>1461600.9599999997</v>
      </c>
      <c r="E634" s="1">
        <v>0</v>
      </c>
      <c r="F634" s="1">
        <v>0</v>
      </c>
      <c r="G634" s="2">
        <f t="shared" si="10"/>
        <v>2524904.0320199998</v>
      </c>
      <c r="H634" s="2">
        <f t="shared" si="11"/>
        <v>6.0000000288709998E-2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604583.6100000001</v>
      </c>
      <c r="D635" s="1">
        <f>'PR-RAS'!E641</f>
        <v>0</v>
      </c>
      <c r="E635" s="1">
        <v>0</v>
      </c>
      <c r="F635" s="1">
        <v>0</v>
      </c>
      <c r="G635" s="2">
        <f t="shared" si="10"/>
        <v>383306.00874000008</v>
      </c>
      <c r="H635" s="2">
        <f t="shared" si="11"/>
        <v>0.38999999989755452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15381.999999999767</v>
      </c>
      <c r="E636" s="1">
        <v>0</v>
      </c>
      <c r="F636" s="1">
        <v>0</v>
      </c>
      <c r="G636" s="2">
        <f t="shared" si="10"/>
        <v>19535.139999999705</v>
      </c>
      <c r="H636" s="2">
        <f t="shared" si="11"/>
        <v>2.3283064365386963E-10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796564.81</v>
      </c>
      <c r="D637" s="1">
        <f>'PR-RAS'!E643</f>
        <v>1401148.42</v>
      </c>
      <c r="E637" s="1">
        <v>0</v>
      </c>
      <c r="F637" s="1">
        <v>0</v>
      </c>
      <c r="G637" s="2">
        <f t="shared" si="10"/>
        <v>2288876.0093999999</v>
      </c>
      <c r="H637" s="2">
        <f t="shared" si="11"/>
        <v>0.60999999986961484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1401148.4200000002</v>
      </c>
      <c r="D639" s="1">
        <f>'PR-RAS'!E645</f>
        <v>1385766.4200000002</v>
      </c>
      <c r="E639" s="1">
        <v>0</v>
      </c>
      <c r="F639" s="1">
        <v>0</v>
      </c>
      <c r="G639" s="2">
        <f t="shared" si="10"/>
        <v>2662170.6438800003</v>
      </c>
      <c r="H639" s="2">
        <f t="shared" si="11"/>
        <v>0.84000000031664968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26791.439999999999</v>
      </c>
      <c r="D641" s="1">
        <f>'PR-RAS'!E647</f>
        <v>37010.379999999997</v>
      </c>
      <c r="E641" s="1">
        <v>0</v>
      </c>
      <c r="F641" s="1">
        <v>0</v>
      </c>
      <c r="G641" s="2">
        <f t="shared" si="10"/>
        <v>64519.807999999997</v>
      </c>
      <c r="H641" s="2">
        <f t="shared" si="11"/>
        <v>0.81999999999607098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701234.2</v>
      </c>
      <c r="D642" s="1">
        <f>'PR-RAS'!E649</f>
        <v>1378222.51</v>
      </c>
      <c r="E642" s="1">
        <v>0</v>
      </c>
      <c r="F642" s="1">
        <v>0</v>
      </c>
      <c r="G642" s="2">
        <f t="shared" si="10"/>
        <v>2216372.38002</v>
      </c>
      <c r="H642" s="2">
        <f t="shared" si="11"/>
        <v>0.68999999994412065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3398962.15</v>
      </c>
      <c r="D643" s="1">
        <f>'PR-RAS'!E650</f>
        <v>2772172.72</v>
      </c>
      <c r="E643" s="1">
        <v>0</v>
      </c>
      <c r="F643" s="1">
        <v>0</v>
      </c>
      <c r="G643" s="2">
        <f t="shared" si="10"/>
        <v>5741603.4727800004</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2721973.84</v>
      </c>
      <c r="D644" s="1">
        <f>'PR-RAS'!E651</f>
        <v>2783987.64</v>
      </c>
      <c r="E644" s="1">
        <v>0</v>
      </c>
      <c r="F644" s="1">
        <v>0</v>
      </c>
      <c r="G644" s="2">
        <f t="shared" si="10"/>
        <v>5330437.2841600003</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1378222.5099999998</v>
      </c>
      <c r="D645" s="1">
        <f>'PR-RAS'!E652</f>
        <v>1366407.5900000003</v>
      </c>
      <c r="E645" s="1">
        <v>0</v>
      </c>
      <c r="F645" s="1">
        <v>0</v>
      </c>
      <c r="G645" s="2">
        <f t="shared" si="10"/>
        <v>2647508.2723600003</v>
      </c>
      <c r="H645" s="2">
        <f t="shared" si="11"/>
        <v>0.89999999990686774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28</v>
      </c>
      <c r="E647" s="1">
        <v>0</v>
      </c>
      <c r="F647" s="1">
        <v>0</v>
      </c>
      <c r="G647" s="2">
        <f t="shared" si="10"/>
        <v>53.618000000000002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28</v>
      </c>
      <c r="E649" s="1">
        <v>0</v>
      </c>
      <c r="F649" s="1">
        <v>0</v>
      </c>
      <c r="G649" s="2">
        <f t="shared" si="10"/>
        <v>53.783999999999999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29132</v>
      </c>
      <c r="D666" s="1">
        <f>'PR-RAS'!E673</f>
        <v>9757.6</v>
      </c>
      <c r="E666" s="1">
        <v>0</v>
      </c>
      <c r="F666" s="1">
        <v>0</v>
      </c>
      <c r="G666" s="2">
        <f t="shared" si="10"/>
        <v>32350.387999999999</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1111863.8600000001</v>
      </c>
      <c r="D703" s="1">
        <f>'PR-RAS'!E710</f>
        <v>1112125.1200000001</v>
      </c>
      <c r="E703" s="1">
        <v>0</v>
      </c>
      <c r="F703" s="1">
        <v>0</v>
      </c>
      <c r="G703" s="2">
        <f t="shared" si="10"/>
        <v>2341952.0982000004</v>
      </c>
      <c r="H703" s="2">
        <f t="shared" si="11"/>
        <v>0.26000000000931323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14875.04</v>
      </c>
      <c r="D711" s="1">
        <f>'PR-RAS'!E718</f>
        <v>14289.48</v>
      </c>
      <c r="E711" s="1">
        <v>0</v>
      </c>
      <c r="F711" s="1">
        <v>0</v>
      </c>
      <c r="G711" s="2">
        <f t="shared" si="10"/>
        <v>30852.34</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179.17</v>
      </c>
      <c r="D714" s="1">
        <f>'PR-RAS'!E721</f>
        <v>166.81</v>
      </c>
      <c r="E714" s="1">
        <v>0</v>
      </c>
      <c r="F714" s="1">
        <v>0</v>
      </c>
      <c r="G714" s="2">
        <f t="shared" si="10"/>
        <v>365.61926999999997</v>
      </c>
      <c r="H714" s="2">
        <f t="shared" si="11"/>
        <v>0.35999999999998522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2879.04</v>
      </c>
      <c r="E715" s="1">
        <v>0</v>
      </c>
      <c r="F715" s="1">
        <v>0</v>
      </c>
      <c r="G715" s="2">
        <f t="shared" si="10"/>
        <v>4111.2691199999999</v>
      </c>
      <c r="H715" s="2">
        <f t="shared" si="11"/>
        <v>3.999999999996362E-2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606</v>
      </c>
      <c r="D716" s="1">
        <f>'PR-RAS'!E723</f>
        <v>4278.21</v>
      </c>
      <c r="E716" s="1">
        <v>0</v>
      </c>
      <c r="F716" s="1">
        <v>0</v>
      </c>
      <c r="G716" s="2">
        <f t="shared" si="10"/>
        <v>6551.1302999999998</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4077.89</v>
      </c>
      <c r="D718" s="1">
        <f>'PR-RAS'!E725</f>
        <v>7733.69</v>
      </c>
      <c r="E718" s="1">
        <v>0</v>
      </c>
      <c r="F718" s="1">
        <v>0</v>
      </c>
      <c r="G718" s="2">
        <f t="shared" si="10"/>
        <v>14013.95859</v>
      </c>
      <c r="H718" s="2">
        <f t="shared" si="11"/>
        <v>0.42000000000052751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5506.94</v>
      </c>
      <c r="D719" s="1">
        <f>'PR-RAS'!E726</f>
        <v>3227.64</v>
      </c>
      <c r="E719" s="1">
        <v>0</v>
      </c>
      <c r="F719" s="1">
        <v>0</v>
      </c>
      <c r="G719" s="2">
        <f t="shared" si="10"/>
        <v>8588.873959999999</v>
      </c>
      <c r="H719" s="2">
        <f t="shared" si="11"/>
        <v>0.42000000000052751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5626472.2999999989</v>
      </c>
      <c r="D984" s="6">
        <f>BILANCA!E6</f>
        <v>5275591.76</v>
      </c>
      <c r="E984" s="6">
        <v>0</v>
      </c>
      <c r="F984" s="6">
        <v>0</v>
      </c>
      <c r="G984" s="7">
        <f t="shared" ref="G984:G1241" si="22">B984/1000*C984+B984/500*D984</f>
        <v>16177.65582</v>
      </c>
      <c r="H984" s="7">
        <f t="shared" si="19"/>
        <v>0.53999999910593033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3797052.6699999995</v>
      </c>
      <c r="D985" s="1">
        <f>BILANCA!E7</f>
        <v>3438908.4299999992</v>
      </c>
      <c r="E985" s="1">
        <v>0</v>
      </c>
      <c r="F985" s="1">
        <v>0</v>
      </c>
      <c r="G985" s="2">
        <f t="shared" si="22"/>
        <v>21349.739059999996</v>
      </c>
      <c r="H985" s="2">
        <f t="shared" si="19"/>
        <v>0.75999999977648258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1289384.2999999998</v>
      </c>
      <c r="D986" s="1">
        <f>BILANCA!E8</f>
        <v>1102245.92</v>
      </c>
      <c r="E986" s="1">
        <v>0</v>
      </c>
      <c r="F986" s="1">
        <v>0</v>
      </c>
      <c r="G986" s="2">
        <f t="shared" si="22"/>
        <v>10481.628419999999</v>
      </c>
      <c r="H986" s="2">
        <f t="shared" si="19"/>
        <v>0.37999999988824129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1831492.39</v>
      </c>
      <c r="D988" s="1">
        <f>BILANCA!E10</f>
        <v>1832992.39</v>
      </c>
      <c r="E988" s="1">
        <v>0</v>
      </c>
      <c r="F988" s="1">
        <v>0</v>
      </c>
      <c r="G988" s="2">
        <f t="shared" si="22"/>
        <v>27487.385849999999</v>
      </c>
      <c r="H988" s="2">
        <f t="shared" si="19"/>
        <v>0.77999999979510903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542108.09</v>
      </c>
      <c r="D989" s="1">
        <f>BILANCA!E11</f>
        <v>730746.47</v>
      </c>
      <c r="E989" s="1">
        <v>0</v>
      </c>
      <c r="F989" s="1">
        <v>0</v>
      </c>
      <c r="G989" s="2">
        <f t="shared" si="22"/>
        <v>12021.606180000001</v>
      </c>
      <c r="H989" s="2">
        <f t="shared" si="19"/>
        <v>0.55999999993946403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2455767.0699999998</v>
      </c>
      <c r="D990" s="1">
        <f>BILANCA!E12</f>
        <v>2173406.1399999997</v>
      </c>
      <c r="E990" s="1">
        <v>0</v>
      </c>
      <c r="F990" s="1">
        <v>0</v>
      </c>
      <c r="G990" s="2">
        <f t="shared" si="22"/>
        <v>47618.05545</v>
      </c>
      <c r="H990" s="2">
        <f t="shared" si="19"/>
        <v>0.20999999949708581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1606224.65</v>
      </c>
      <c r="D991" s="1">
        <f>BILANCA!E13</f>
        <v>1515583.72</v>
      </c>
      <c r="E991" s="1">
        <v>0</v>
      </c>
      <c r="F991" s="1">
        <v>0</v>
      </c>
      <c r="G991" s="2">
        <f t="shared" si="22"/>
        <v>37099.136720000002</v>
      </c>
      <c r="H991" s="2">
        <f t="shared" si="19"/>
        <v>0.63000000012107193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1530628.99</v>
      </c>
      <c r="D993" s="1">
        <f>BILANCA!E15</f>
        <v>1530628.99</v>
      </c>
      <c r="E993" s="1">
        <v>0</v>
      </c>
      <c r="F993" s="1">
        <v>0</v>
      </c>
      <c r="G993" s="2">
        <f t="shared" si="22"/>
        <v>45918.869699999996</v>
      </c>
      <c r="H993" s="2">
        <f t="shared" si="19"/>
        <v>2.0000000018626451E-2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406536.26</v>
      </c>
      <c r="D994" s="1">
        <f>BILANCA!E16</f>
        <v>406536.26</v>
      </c>
      <c r="E994" s="1">
        <v>0</v>
      </c>
      <c r="F994" s="1">
        <v>0</v>
      </c>
      <c r="G994" s="2">
        <f t="shared" si="22"/>
        <v>13415.69658</v>
      </c>
      <c r="H994" s="2">
        <f t="shared" si="19"/>
        <v>0.52000000001862645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330940.59999999998</v>
      </c>
      <c r="D996" s="1">
        <f>BILANCA!E18</f>
        <v>421581.53</v>
      </c>
      <c r="E996" s="1">
        <v>0</v>
      </c>
      <c r="F996" s="1">
        <v>0</v>
      </c>
      <c r="G996" s="2">
        <f t="shared" si="22"/>
        <v>15263.347580000001</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406585.87</v>
      </c>
      <c r="D997" s="1">
        <f>BILANCA!E19</f>
        <v>320897.14</v>
      </c>
      <c r="E997" s="1">
        <v>0</v>
      </c>
      <c r="F997" s="1">
        <v>0</v>
      </c>
      <c r="G997" s="2">
        <f t="shared" si="22"/>
        <v>14677.322100000001</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249047.22</v>
      </c>
      <c r="D998" s="1">
        <f>BILANCA!E20</f>
        <v>259012.55</v>
      </c>
      <c r="E998" s="1">
        <v>0</v>
      </c>
      <c r="F998" s="1">
        <v>0</v>
      </c>
      <c r="G998" s="2">
        <f t="shared" si="22"/>
        <v>11506.084799999999</v>
      </c>
      <c r="H998" s="2">
        <f t="shared" si="19"/>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208196.79</v>
      </c>
      <c r="D999" s="1">
        <f>BILANCA!E21</f>
        <v>209090.78</v>
      </c>
      <c r="E999" s="1">
        <v>0</v>
      </c>
      <c r="F999" s="1">
        <v>0</v>
      </c>
      <c r="G999" s="2">
        <f t="shared" si="22"/>
        <v>10022.053599999999</v>
      </c>
      <c r="H999" s="2">
        <f t="shared" si="19"/>
        <v>0.42999999999301508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148496.53</v>
      </c>
      <c r="D1000" s="1">
        <f>BILANCA!E22</f>
        <v>161491.53</v>
      </c>
      <c r="E1000" s="1">
        <v>0</v>
      </c>
      <c r="F1000" s="1">
        <v>0</v>
      </c>
      <c r="G1000" s="2">
        <f t="shared" si="22"/>
        <v>8015.1530299999995</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2159.9299999999998</v>
      </c>
      <c r="D1001" s="1">
        <f>BILANCA!E23</f>
        <v>2159.9299999999998</v>
      </c>
      <c r="E1001" s="1">
        <v>0</v>
      </c>
      <c r="F1001" s="1">
        <v>0</v>
      </c>
      <c r="G1001" s="2">
        <f t="shared" si="22"/>
        <v>116.63621999999998</v>
      </c>
      <c r="H1001" s="2">
        <f t="shared" si="19"/>
        <v>0.14000000000032742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4342.97</v>
      </c>
      <c r="D1002" s="1">
        <f>BILANCA!E24</f>
        <v>4554.17</v>
      </c>
      <c r="E1002" s="1">
        <v>0</v>
      </c>
      <c r="F1002" s="1">
        <v>0</v>
      </c>
      <c r="G1002" s="2">
        <f t="shared" si="22"/>
        <v>255.57488999999998</v>
      </c>
      <c r="H1002" s="2">
        <f t="shared" si="19"/>
        <v>0.1999999999998181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295269.05</v>
      </c>
      <c r="D1004" s="1">
        <f>BILANCA!E26</f>
        <v>301267.58</v>
      </c>
      <c r="E1004" s="1">
        <v>0</v>
      </c>
      <c r="F1004" s="1">
        <v>0</v>
      </c>
      <c r="G1004" s="2">
        <f t="shared" si="22"/>
        <v>18853.88841</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500926.62</v>
      </c>
      <c r="D1006" s="1">
        <f>BILANCA!E28</f>
        <v>616679.4</v>
      </c>
      <c r="E1006" s="1">
        <v>0</v>
      </c>
      <c r="F1006" s="1">
        <v>0</v>
      </c>
      <c r="G1006" s="2">
        <f t="shared" si="22"/>
        <v>39888.564660000004</v>
      </c>
      <c r="H1006" s="2">
        <f t="shared" si="19"/>
        <v>0.78000000002793968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91710.489999999991</v>
      </c>
      <c r="D1007" s="1">
        <f>BILANCA!E29</f>
        <v>104928.39000000001</v>
      </c>
      <c r="E1007" s="1">
        <v>0</v>
      </c>
      <c r="F1007" s="1">
        <v>0</v>
      </c>
      <c r="G1007" s="2">
        <f t="shared" si="22"/>
        <v>7237.6144800000002</v>
      </c>
      <c r="H1007" s="2">
        <f t="shared" si="19"/>
        <v>0.88000000000465661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248310.72</v>
      </c>
      <c r="D1008" s="1">
        <f>BILANCA!E30</f>
        <v>293962.34000000003</v>
      </c>
      <c r="E1008" s="1">
        <v>0</v>
      </c>
      <c r="F1008" s="1">
        <v>0</v>
      </c>
      <c r="G1008" s="2">
        <f t="shared" si="22"/>
        <v>20905.885000000002</v>
      </c>
      <c r="H1008" s="2">
        <f t="shared" si="19"/>
        <v>0.62000000002444722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156600.23000000001</v>
      </c>
      <c r="D1012" s="1">
        <f>BILANCA!E34</f>
        <v>189033.95</v>
      </c>
      <c r="E1012" s="1">
        <v>0</v>
      </c>
      <c r="F1012" s="1">
        <v>0</v>
      </c>
      <c r="G1012" s="2">
        <f t="shared" si="22"/>
        <v>15505.375770000002</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351246.05999999994</v>
      </c>
      <c r="D1023" s="1">
        <f>BILANCA!E45</f>
        <v>231996.8899999999</v>
      </c>
      <c r="E1023" s="1">
        <v>0</v>
      </c>
      <c r="F1023" s="1">
        <v>0</v>
      </c>
      <c r="G1023" s="2">
        <f t="shared" si="22"/>
        <v>32609.593599999989</v>
      </c>
      <c r="H1023" s="2">
        <f t="shared" si="19"/>
        <v>0.17000000004190952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243386.71</v>
      </c>
      <c r="D1025" s="1">
        <f>BILANCA!E47</f>
        <v>243386.71</v>
      </c>
      <c r="E1025" s="1">
        <v>0</v>
      </c>
      <c r="F1025" s="1">
        <v>0</v>
      </c>
      <c r="G1025" s="2">
        <f t="shared" si="22"/>
        <v>30666.725460000001</v>
      </c>
      <c r="H1025" s="2">
        <f t="shared" si="19"/>
        <v>0.58000000001629815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701673.49</v>
      </c>
      <c r="D1026" s="1">
        <f>BILANCA!E48</f>
        <v>716380.49</v>
      </c>
      <c r="E1026" s="1">
        <v>0</v>
      </c>
      <c r="F1026" s="1">
        <v>0</v>
      </c>
      <c r="G1026" s="2">
        <f t="shared" si="22"/>
        <v>91780.682209999984</v>
      </c>
      <c r="H1026" s="2">
        <f t="shared" si="19"/>
        <v>0.97999999998137355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93383.14</v>
      </c>
      <c r="D1027" s="1">
        <f>BILANCA!E49</f>
        <v>100623.14</v>
      </c>
      <c r="E1027" s="1">
        <v>0</v>
      </c>
      <c r="F1027" s="1">
        <v>0</v>
      </c>
      <c r="G1027" s="2">
        <f t="shared" si="22"/>
        <v>12963.69448</v>
      </c>
      <c r="H1027" s="2">
        <f t="shared" si="19"/>
        <v>0.27999999999883585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687197.28</v>
      </c>
      <c r="D1028" s="1">
        <f>BILANCA!E50</f>
        <v>828393.45</v>
      </c>
      <c r="E1028" s="1">
        <v>0</v>
      </c>
      <c r="F1028" s="1">
        <v>0</v>
      </c>
      <c r="G1028" s="2">
        <f t="shared" si="22"/>
        <v>105479.28810000001</v>
      </c>
      <c r="H1028" s="2">
        <f t="shared" si="19"/>
        <v>0.72999999998137355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84935.98</v>
      </c>
      <c r="D1032" s="1">
        <f>BILANCA!E54</f>
        <v>97693.86</v>
      </c>
      <c r="E1032" s="1">
        <v>0</v>
      </c>
      <c r="F1032" s="1">
        <v>0</v>
      </c>
      <c r="G1032" s="2">
        <f t="shared" si="22"/>
        <v>13735.8613</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84935.98</v>
      </c>
      <c r="D1033" s="1">
        <f>BILANCA!E55</f>
        <v>97693.86</v>
      </c>
      <c r="E1033" s="1">
        <v>0</v>
      </c>
      <c r="F1033" s="1">
        <v>0</v>
      </c>
      <c r="G1033" s="2">
        <f t="shared" si="22"/>
        <v>14016.185000000001</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26441.51</v>
      </c>
      <c r="D1034" s="1">
        <f>BILANCA!E56</f>
        <v>141692.01</v>
      </c>
      <c r="E1034" s="1">
        <v>0</v>
      </c>
      <c r="F1034" s="1">
        <v>0</v>
      </c>
      <c r="G1034" s="2">
        <f t="shared" si="22"/>
        <v>15801.10203</v>
      </c>
      <c r="H1034" s="2">
        <f t="shared" si="19"/>
        <v>0.50000000001091394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2588.09</v>
      </c>
      <c r="E1035" s="1">
        <v>0</v>
      </c>
      <c r="F1035" s="1">
        <v>0</v>
      </c>
      <c r="G1035" s="2">
        <f t="shared" si="22"/>
        <v>269.16136</v>
      </c>
      <c r="H1035" s="2">
        <f t="shared" si="19"/>
        <v>9.0000000000145519E-2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2588.09</v>
      </c>
      <c r="D1036" s="1">
        <f>BILANCA!E58</f>
        <v>27689</v>
      </c>
      <c r="E1036" s="1">
        <v>0</v>
      </c>
      <c r="F1036" s="1">
        <v>0</v>
      </c>
      <c r="G1036" s="2">
        <f t="shared" si="22"/>
        <v>3072.2027699999999</v>
      </c>
      <c r="H1036" s="2">
        <f t="shared" si="19"/>
        <v>9.0000000000145519E-2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23853.42</v>
      </c>
      <c r="D1039" s="1">
        <f>BILANCA!E61</f>
        <v>111414.92</v>
      </c>
      <c r="E1039" s="1">
        <v>0</v>
      </c>
      <c r="F1039" s="1">
        <v>0</v>
      </c>
      <c r="G1039" s="2">
        <f t="shared" si="22"/>
        <v>13814.262560000001</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25459.79</v>
      </c>
      <c r="D1041" s="1">
        <f>BILANCA!E63</f>
        <v>21564.36</v>
      </c>
      <c r="E1041" s="1">
        <v>0</v>
      </c>
      <c r="F1041" s="1">
        <v>0</v>
      </c>
      <c r="G1041" s="2">
        <f t="shared" si="22"/>
        <v>3978.1335800000002</v>
      </c>
      <c r="H1041" s="2">
        <f t="shared" si="19"/>
        <v>0.56999999999970896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5617.15</v>
      </c>
      <c r="D1042" s="1">
        <f>BILANCA!E64</f>
        <v>5617.15</v>
      </c>
      <c r="E1042" s="1">
        <v>0</v>
      </c>
      <c r="F1042" s="1">
        <v>0</v>
      </c>
      <c r="G1042" s="2">
        <f t="shared" si="22"/>
        <v>994.23554999999988</v>
      </c>
      <c r="H1042" s="2">
        <f t="shared" si="19"/>
        <v>0.2999999999992724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437.99</v>
      </c>
      <c r="D1043" s="1">
        <f>BILANCA!E65</f>
        <v>3082.99</v>
      </c>
      <c r="E1043" s="1">
        <v>0</v>
      </c>
      <c r="F1043" s="1">
        <v>0</v>
      </c>
      <c r="G1043" s="2">
        <f t="shared" si="22"/>
        <v>396.23819999999995</v>
      </c>
      <c r="H1043" s="2">
        <f t="shared" si="19"/>
        <v>2.0000000000209184E-2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19404.650000000001</v>
      </c>
      <c r="D1045" s="1">
        <f>BILANCA!E67</f>
        <v>12864.22</v>
      </c>
      <c r="E1045" s="1">
        <v>0</v>
      </c>
      <c r="F1045" s="1">
        <v>0</v>
      </c>
      <c r="G1045" s="2">
        <f t="shared" si="22"/>
        <v>2798.2515800000001</v>
      </c>
      <c r="H1045" s="2">
        <f t="shared" si="19"/>
        <v>0.56999999999788997</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1829419.63</v>
      </c>
      <c r="D1046" s="1">
        <f>BILANCA!E68</f>
        <v>1836683.33</v>
      </c>
      <c r="E1046" s="1">
        <v>0</v>
      </c>
      <c r="F1046" s="1">
        <v>0</v>
      </c>
      <c r="G1046" s="2">
        <f t="shared" si="22"/>
        <v>346675.53626999998</v>
      </c>
      <c r="H1046" s="2">
        <f t="shared" si="19"/>
        <v>0.70000000018626451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1378222.51</v>
      </c>
      <c r="D1047" s="1">
        <f>BILANCA!E69</f>
        <v>1366407.59</v>
      </c>
      <c r="E1047" s="1">
        <v>0</v>
      </c>
      <c r="F1047" s="1">
        <v>0</v>
      </c>
      <c r="G1047" s="2">
        <f t="shared" si="22"/>
        <v>263106.41216000001</v>
      </c>
      <c r="H1047" s="2">
        <f t="shared" si="19"/>
        <v>0.89999999990686774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1377722.49</v>
      </c>
      <c r="D1048" s="1">
        <f>BILANCA!E70</f>
        <v>1365907.57</v>
      </c>
      <c r="E1048" s="1">
        <v>0</v>
      </c>
      <c r="F1048" s="1">
        <v>0</v>
      </c>
      <c r="G1048" s="2">
        <f t="shared" si="22"/>
        <v>267119.94595000002</v>
      </c>
      <c r="H1048" s="2">
        <f t="shared" si="19"/>
        <v>0.91999999992549419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1377722.49</v>
      </c>
      <c r="D1050" s="1">
        <f>BILANCA!E72</f>
        <v>1365907.57</v>
      </c>
      <c r="E1050" s="1">
        <v>0</v>
      </c>
      <c r="F1050" s="1">
        <v>0</v>
      </c>
      <c r="G1050" s="2">
        <f t="shared" si="22"/>
        <v>275339.02121000004</v>
      </c>
      <c r="H1050" s="2">
        <f t="shared" si="19"/>
        <v>0.91999999992549419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0.02</v>
      </c>
      <c r="D1053" s="1">
        <f>BILANCA!E75</f>
        <v>0.02</v>
      </c>
      <c r="E1053" s="1">
        <v>0</v>
      </c>
      <c r="F1053" s="1">
        <v>0</v>
      </c>
      <c r="G1053" s="2">
        <f t="shared" si="22"/>
        <v>4.2000000000000006E-3</v>
      </c>
      <c r="H1053" s="2">
        <f t="shared" si="19"/>
        <v>0.04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500</v>
      </c>
      <c r="D1054" s="1">
        <f>BILANCA!E76</f>
        <v>500</v>
      </c>
      <c r="E1054" s="1">
        <v>0</v>
      </c>
      <c r="F1054" s="1">
        <v>0</v>
      </c>
      <c r="G1054" s="2">
        <f t="shared" si="22"/>
        <v>106.5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14455.91</v>
      </c>
      <c r="D1056" s="1">
        <f>BILANCA!E78</f>
        <v>28599.99</v>
      </c>
      <c r="E1056" s="1">
        <v>0</v>
      </c>
      <c r="F1056" s="1">
        <v>0</v>
      </c>
      <c r="G1056" s="2">
        <f t="shared" si="22"/>
        <v>5230.87997</v>
      </c>
      <c r="H1056" s="2">
        <f t="shared" si="19"/>
        <v>9.9999999998544808E-2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189.9</v>
      </c>
      <c r="E1060" s="1">
        <v>0</v>
      </c>
      <c r="F1060" s="1">
        <v>0</v>
      </c>
      <c r="G1060" s="2">
        <f t="shared" si="22"/>
        <v>29.244600000000002</v>
      </c>
      <c r="H1060" s="2">
        <f t="shared" si="19"/>
        <v>9.9999999999994316E-2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60</v>
      </c>
      <c r="D1061" s="1">
        <f>BILANCA!E83</f>
        <v>0</v>
      </c>
      <c r="E1061" s="1">
        <v>0</v>
      </c>
      <c r="F1061" s="1">
        <v>0</v>
      </c>
      <c r="G1061" s="2">
        <f t="shared" si="22"/>
        <v>4.68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13051.88</v>
      </c>
      <c r="D1062" s="1">
        <f>BILANCA!E84</f>
        <v>27702.06</v>
      </c>
      <c r="E1062" s="1">
        <v>0</v>
      </c>
      <c r="F1062" s="1">
        <v>0</v>
      </c>
      <c r="G1062" s="2">
        <f t="shared" si="22"/>
        <v>5408.0239999999994</v>
      </c>
      <c r="H1062" s="2">
        <f t="shared" si="19"/>
        <v>0.18000000000211003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1344.03</v>
      </c>
      <c r="D1064" s="1">
        <f>BILANCA!E86</f>
        <v>708.03</v>
      </c>
      <c r="E1064" s="1">
        <v>0</v>
      </c>
      <c r="F1064" s="1">
        <v>0</v>
      </c>
      <c r="G1064" s="2">
        <f t="shared" si="22"/>
        <v>223.56729000000001</v>
      </c>
      <c r="H1064" s="2">
        <f t="shared" si="19"/>
        <v>5.999999999994543E-2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409949.77</v>
      </c>
      <c r="D1124" s="1">
        <f>BILANCA!E146</f>
        <v>404665.37</v>
      </c>
      <c r="E1124" s="1">
        <v>0</v>
      </c>
      <c r="F1124" s="1">
        <v>0</v>
      </c>
      <c r="G1124" s="2">
        <f t="shared" si="22"/>
        <v>171918.55190999998</v>
      </c>
      <c r="H1124" s="2">
        <f t="shared" si="23"/>
        <v>0.59999999997671694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403947.37</v>
      </c>
      <c r="D1136" s="1">
        <f>BILANCA!E158</f>
        <v>403947.37</v>
      </c>
      <c r="E1136" s="1">
        <v>0</v>
      </c>
      <c r="F1136" s="1">
        <v>0</v>
      </c>
      <c r="G1136" s="2">
        <f t="shared" si="22"/>
        <v>185411.84282999998</v>
      </c>
      <c r="H1136" s="2">
        <f t="shared" si="23"/>
        <v>0.73999999999068677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718</v>
      </c>
      <c r="E1137" s="1">
        <v>0</v>
      </c>
      <c r="F1137" s="1">
        <v>0</v>
      </c>
      <c r="G1137" s="2">
        <f t="shared" si="22"/>
        <v>221.14400000000001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6002.4</v>
      </c>
      <c r="D1138" s="1">
        <f>BILANCA!E160</f>
        <v>0</v>
      </c>
      <c r="E1138" s="1">
        <v>0</v>
      </c>
      <c r="F1138" s="1">
        <v>0</v>
      </c>
      <c r="G1138" s="2">
        <f t="shared" si="22"/>
        <v>930.37199999999996</v>
      </c>
      <c r="H1138" s="2">
        <f t="shared" si="23"/>
        <v>0.3999999999996362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26791.439999999999</v>
      </c>
      <c r="D1148" s="1">
        <f>BILANCA!E170</f>
        <v>37010.379999999997</v>
      </c>
      <c r="E1148" s="1">
        <v>0</v>
      </c>
      <c r="F1148" s="1">
        <v>0</v>
      </c>
      <c r="G1148" s="2">
        <f t="shared" si="22"/>
        <v>16634.012999999999</v>
      </c>
      <c r="H1148" s="2">
        <f t="shared" si="23"/>
        <v>0.81999999999607098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26791.439999999999</v>
      </c>
      <c r="D1151" s="1">
        <f>BILANCA!E173</f>
        <v>37010.379999999997</v>
      </c>
      <c r="E1151" s="1">
        <v>0</v>
      </c>
      <c r="F1151" s="1">
        <v>0</v>
      </c>
      <c r="G1151" s="2">
        <f t="shared" si="22"/>
        <v>16936.4496</v>
      </c>
      <c r="H1151" s="2">
        <f t="shared" si="23"/>
        <v>0.81999999999607098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5626472.2999999998</v>
      </c>
      <c r="D1152" s="1">
        <f>BILANCA!E175</f>
        <v>5275591.7600000007</v>
      </c>
      <c r="E1152" s="1">
        <v>0</v>
      </c>
      <c r="F1152" s="1">
        <v>0</v>
      </c>
      <c r="G1152" s="2">
        <f t="shared" si="22"/>
        <v>2734023.8335800003</v>
      </c>
      <c r="H1152" s="2">
        <f t="shared" si="23"/>
        <v>0.53999999910593033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448929.07</v>
      </c>
      <c r="D1153" s="1">
        <f>BILANCA!E176</f>
        <v>471906.87</v>
      </c>
      <c r="E1153" s="1">
        <v>0</v>
      </c>
      <c r="F1153" s="1">
        <v>0</v>
      </c>
      <c r="G1153" s="2">
        <f t="shared" si="22"/>
        <v>236766.27770000001</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448929.07</v>
      </c>
      <c r="D1154" s="1">
        <f>BILANCA!E177</f>
        <v>459630.62</v>
      </c>
      <c r="E1154" s="1">
        <v>0</v>
      </c>
      <c r="F1154" s="1">
        <v>0</v>
      </c>
      <c r="G1154" s="2">
        <f t="shared" si="22"/>
        <v>233960.54301000002</v>
      </c>
      <c r="H1154" s="2">
        <f t="shared" si="23"/>
        <v>0.45000000001164153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26387.279999999999</v>
      </c>
      <c r="D1155" s="1">
        <f>BILANCA!E178</f>
        <v>35879.629999999997</v>
      </c>
      <c r="E1155" s="1">
        <v>0</v>
      </c>
      <c r="F1155" s="1">
        <v>0</v>
      </c>
      <c r="G1155" s="2">
        <f t="shared" si="22"/>
        <v>16881.204879999998</v>
      </c>
      <c r="H1155" s="2">
        <f t="shared" si="23"/>
        <v>0.65000000000145519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17174.03</v>
      </c>
      <c r="D1156" s="1">
        <f>BILANCA!E179</f>
        <v>15542.19</v>
      </c>
      <c r="E1156" s="1">
        <v>0</v>
      </c>
      <c r="F1156" s="1">
        <v>0</v>
      </c>
      <c r="G1156" s="2">
        <f t="shared" si="22"/>
        <v>8348.7049299999999</v>
      </c>
      <c r="H1156" s="2">
        <f t="shared" si="23"/>
        <v>0.21999999999934516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124.69</v>
      </c>
      <c r="D1157" s="1">
        <f>BILANCA!E180</f>
        <v>103.88</v>
      </c>
      <c r="E1157" s="1">
        <v>0</v>
      </c>
      <c r="F1157" s="1">
        <v>0</v>
      </c>
      <c r="G1157" s="2">
        <f t="shared" si="22"/>
        <v>57.846299999999999</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124.69</v>
      </c>
      <c r="D1160" s="1">
        <f>BILANCA!E183</f>
        <v>103.88</v>
      </c>
      <c r="E1160" s="1">
        <v>0</v>
      </c>
      <c r="F1160" s="1">
        <v>0</v>
      </c>
      <c r="G1160" s="2">
        <f t="shared" si="22"/>
        <v>58.843649999999997</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405243.07</v>
      </c>
      <c r="D1165" s="1">
        <f>BILANCA!E188</f>
        <v>408104.92</v>
      </c>
      <c r="E1165" s="1">
        <v>0</v>
      </c>
      <c r="F1165" s="1">
        <v>0</v>
      </c>
      <c r="G1165" s="2">
        <f t="shared" si="22"/>
        <v>222304.42961999998</v>
      </c>
      <c r="H1165" s="2">
        <f t="shared" si="23"/>
        <v>0.15000000002328306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12276.25</v>
      </c>
      <c r="E1166" s="1">
        <v>0</v>
      </c>
      <c r="F1166" s="1">
        <v>0</v>
      </c>
      <c r="G1166" s="2">
        <f t="shared" si="22"/>
        <v>4493.1075000000001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5177543.2299999995</v>
      </c>
      <c r="D1214" s="1">
        <f>BILANCA!E237</f>
        <v>4803684.8900000006</v>
      </c>
      <c r="E1214" s="1">
        <v>0</v>
      </c>
      <c r="F1214" s="1">
        <v>0</v>
      </c>
      <c r="G1214" s="2">
        <f t="shared" si="22"/>
        <v>3415314.9053100003</v>
      </c>
      <c r="H1214" s="2">
        <f t="shared" si="23"/>
        <v>0.33999999891966581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3771592.88</v>
      </c>
      <c r="D1215" s="1">
        <f>BILANCA!E238</f>
        <v>3417344.07</v>
      </c>
      <c r="E1215" s="1">
        <v>0</v>
      </c>
      <c r="F1215" s="1">
        <v>0</v>
      </c>
      <c r="G1215" s="2">
        <f t="shared" si="22"/>
        <v>2460657.1966399997</v>
      </c>
      <c r="H1215" s="2">
        <f t="shared" si="23"/>
        <v>0.18999999994412065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3771592.88</v>
      </c>
      <c r="D1216" s="1">
        <f>BILANCA!E239</f>
        <v>3417344.07</v>
      </c>
      <c r="E1216" s="1">
        <v>0</v>
      </c>
      <c r="F1216" s="1">
        <v>0</v>
      </c>
      <c r="G1216" s="2">
        <f t="shared" si="22"/>
        <v>2471263.4776599999</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3771592.88</v>
      </c>
      <c r="D1217" s="1">
        <f>BILANCA!E240</f>
        <v>3417344.07</v>
      </c>
      <c r="E1217" s="1">
        <v>0</v>
      </c>
      <c r="F1217" s="1">
        <v>0</v>
      </c>
      <c r="G1217" s="2">
        <f t="shared" si="22"/>
        <v>2481869.75868</v>
      </c>
      <c r="H1217" s="2">
        <f t="shared" si="23"/>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1401148.42</v>
      </c>
      <c r="D1222" s="1">
        <f>BILANCA!E245</f>
        <v>1385766.4200000002</v>
      </c>
      <c r="E1222" s="1">
        <v>0</v>
      </c>
      <c r="F1222" s="1">
        <v>0</v>
      </c>
      <c r="G1222" s="2">
        <f t="shared" si="22"/>
        <v>997270.82114000013</v>
      </c>
      <c r="H1222" s="2">
        <f t="shared" si="23"/>
        <v>0.84000000008381903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1752508.65</v>
      </c>
      <c r="D1223" s="1">
        <f>BILANCA!E246</f>
        <v>1690199.6</v>
      </c>
      <c r="E1223" s="1">
        <v>0</v>
      </c>
      <c r="F1223" s="1">
        <v>0</v>
      </c>
      <c r="G1223" s="2">
        <f t="shared" si="22"/>
        <v>1231897.8839999998</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1752508.65</v>
      </c>
      <c r="D1224" s="1">
        <f>BILANCA!E247</f>
        <v>1690199.6</v>
      </c>
      <c r="E1224" s="1">
        <v>0</v>
      </c>
      <c r="F1224" s="1">
        <v>0</v>
      </c>
      <c r="G1224" s="2">
        <f t="shared" si="22"/>
        <v>1237030.7918500002</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351360.23</v>
      </c>
      <c r="D1227" s="1">
        <f>BILANCA!E250</f>
        <v>304433.18</v>
      </c>
      <c r="E1227" s="1">
        <v>0</v>
      </c>
      <c r="F1227" s="1">
        <v>0</v>
      </c>
      <c r="G1227" s="2">
        <f t="shared" si="22"/>
        <v>234295.28795999999</v>
      </c>
      <c r="H1227" s="2">
        <f t="shared" si="23"/>
        <v>0.40999999997438863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351360.23</v>
      </c>
      <c r="D1229" s="1">
        <f>BILANCA!E252</f>
        <v>304433.18</v>
      </c>
      <c r="E1229" s="1">
        <v>0</v>
      </c>
      <c r="F1229" s="1">
        <v>0</v>
      </c>
      <c r="G1229" s="2">
        <f t="shared" si="22"/>
        <v>236215.74114</v>
      </c>
      <c r="H1229" s="2">
        <f t="shared" si="23"/>
        <v>0.40999999997438863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4801.93</v>
      </c>
      <c r="D1232" s="1">
        <f>BILANCA!E255</f>
        <v>574.4</v>
      </c>
      <c r="E1232" s="1">
        <v>0</v>
      </c>
      <c r="F1232" s="1">
        <v>0</v>
      </c>
      <c r="G1232" s="2">
        <f t="shared" si="22"/>
        <v>1481.7317699999999</v>
      </c>
      <c r="H1232" s="2">
        <f t="shared" si="23"/>
        <v>0.46999999999968622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770518.61</v>
      </c>
      <c r="D1236" s="1">
        <f>BILANCA!E259</f>
        <v>770518.61</v>
      </c>
      <c r="E1236" s="1">
        <v>0</v>
      </c>
      <c r="F1236" s="1">
        <v>0</v>
      </c>
      <c r="G1236" s="2">
        <f t="shared" si="22"/>
        <v>584823.62498999992</v>
      </c>
      <c r="H1236" s="2">
        <f t="shared" si="23"/>
        <v>0.78000000002793968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770518.61</v>
      </c>
      <c r="D1237" s="1">
        <f>BILANCA!E260</f>
        <v>770518.61</v>
      </c>
      <c r="E1237" s="1">
        <v>0</v>
      </c>
      <c r="F1237" s="1">
        <v>0</v>
      </c>
      <c r="G1237" s="2">
        <f t="shared" si="22"/>
        <v>587135.18082000001</v>
      </c>
      <c r="H1237" s="2">
        <f t="shared" si="23"/>
        <v>0.78000000002793968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409949.77</v>
      </c>
      <c r="D1241" s="1">
        <f>BILANCA!E265</f>
        <v>404665.37</v>
      </c>
      <c r="E1241" s="1">
        <v>0</v>
      </c>
      <c r="F1241" s="1">
        <v>0</v>
      </c>
      <c r="G1241" s="2">
        <f t="shared" si="22"/>
        <v>314574.37158000004</v>
      </c>
      <c r="H1241" s="2">
        <f t="shared" si="23"/>
        <v>0.59999999997671694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1344.03</v>
      </c>
      <c r="D1244" s="1">
        <f>BILANCA!E268</f>
        <v>383.03</v>
      </c>
      <c r="E1244" s="1">
        <v>0</v>
      </c>
      <c r="F1244" s="1">
        <v>0</v>
      </c>
      <c r="G1244" s="2">
        <f t="shared" si="24"/>
        <v>550.73348999999996</v>
      </c>
      <c r="H1244" s="2">
        <f t="shared" si="23"/>
        <v>5.999999999994543E-2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325</v>
      </c>
      <c r="E1245" s="1">
        <v>0</v>
      </c>
      <c r="F1245" s="1">
        <v>0</v>
      </c>
      <c r="G1245" s="2">
        <f t="shared" si="24"/>
        <v>170.3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448929.07</v>
      </c>
      <c r="D1264" s="1">
        <f>BILANCA!E288</f>
        <v>459630.62</v>
      </c>
      <c r="E1264" s="1">
        <v>0</v>
      </c>
      <c r="F1264" s="1">
        <v>0</v>
      </c>
      <c r="G1264" s="2">
        <f t="shared" si="24"/>
        <v>384461.47711000004</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12276.25</v>
      </c>
      <c r="E1265" s="1">
        <v>0</v>
      </c>
      <c r="F1265" s="1">
        <v>0</v>
      </c>
      <c r="G1265" s="2">
        <f t="shared" si="24"/>
        <v>6923.8049999999994</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403947.37</v>
      </c>
      <c r="E1271" s="1">
        <v>0</v>
      </c>
      <c r="F1271" s="1">
        <v>0</v>
      </c>
      <c r="G1271" s="2">
        <f t="shared" si="24"/>
        <v>232673.68511999998</v>
      </c>
      <c r="H1271" s="2">
        <f t="shared" si="23"/>
        <v>0.36999999999534339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3637.9</v>
      </c>
      <c r="E1273" s="1">
        <v>0</v>
      </c>
      <c r="F1273" s="1">
        <v>0</v>
      </c>
      <c r="G1273" s="2">
        <f t="shared" si="24"/>
        <v>2109.982</v>
      </c>
      <c r="H1273" s="2">
        <f t="shared" si="23"/>
        <v>9.9999999999909051E-2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519.64</v>
      </c>
      <c r="E1274" s="1">
        <v>0</v>
      </c>
      <c r="F1274" s="1">
        <v>0</v>
      </c>
      <c r="G1274" s="2">
        <f t="shared" si="24"/>
        <v>302.43047999999999</v>
      </c>
      <c r="H1274" s="2">
        <f t="shared" si="23"/>
        <v>0.36000000000001364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1065588.02</v>
      </c>
      <c r="D1369" s="1">
        <f>'RAS-funkcijski'!E75</f>
        <v>1461600.96</v>
      </c>
      <c r="E1369" s="1">
        <v>0</v>
      </c>
      <c r="F1369" s="1">
        <v>0</v>
      </c>
      <c r="G1369" s="2">
        <f t="shared" si="24"/>
        <v>283204.08573999995</v>
      </c>
      <c r="H1369" s="2">
        <f t="shared" si="27"/>
        <v>6.0000000055879354E-2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1065588.02</v>
      </c>
      <c r="D1373" s="1">
        <f>'RAS-funkcijski'!E79</f>
        <v>1461600.96</v>
      </c>
      <c r="E1373" s="1">
        <v>0</v>
      </c>
      <c r="F1373" s="1">
        <v>0</v>
      </c>
      <c r="G1373" s="2">
        <f t="shared" si="24"/>
        <v>299159.24550000002</v>
      </c>
      <c r="H1373" s="2">
        <f t="shared" si="27"/>
        <v>6.0000000055879354E-2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1065588.02</v>
      </c>
      <c r="D1435" s="13">
        <f>'RAS-funkcijski'!E141</f>
        <v>1461600.96</v>
      </c>
      <c r="E1435" s="13">
        <v>0</v>
      </c>
      <c r="F1435" s="13">
        <v>0</v>
      </c>
      <c r="G1435" s="14">
        <f t="shared" si="24"/>
        <v>546464.22178000002</v>
      </c>
      <c r="H1435" s="14">
        <f t="shared" si="27"/>
        <v>6.0000000055879354E-2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448929.07</v>
      </c>
      <c r="D1480" s="6"/>
      <c r="E1480" s="6">
        <v>0</v>
      </c>
      <c r="F1480" s="6">
        <v>0</v>
      </c>
      <c r="G1480" s="7">
        <f t="shared" ref="G1480:G1580" si="34">B1480/1000*C1480</f>
        <v>448.92907000000002</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2098028.81</v>
      </c>
      <c r="D1481" s="1">
        <v>0</v>
      </c>
      <c r="E1481" s="1">
        <v>0</v>
      </c>
      <c r="F1481" s="1">
        <v>0</v>
      </c>
      <c r="G1481" s="2">
        <f t="shared" si="34"/>
        <v>4196.0576200000005</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1832321.46</v>
      </c>
      <c r="D1483" s="1">
        <v>0</v>
      </c>
      <c r="E1483" s="1">
        <v>0</v>
      </c>
      <c r="F1483" s="1">
        <v>0</v>
      </c>
      <c r="G1483" s="2">
        <f t="shared" si="34"/>
        <v>7329.2858399999996</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689281.39</v>
      </c>
      <c r="D1484" s="1">
        <v>0</v>
      </c>
      <c r="E1484" s="1">
        <v>0</v>
      </c>
      <c r="F1484" s="1">
        <v>0</v>
      </c>
      <c r="G1484" s="2">
        <f t="shared" si="34"/>
        <v>3446.4069500000001</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549919.22</v>
      </c>
      <c r="D1485" s="1">
        <v>0</v>
      </c>
      <c r="E1485" s="1">
        <v>0</v>
      </c>
      <c r="F1485" s="1">
        <v>0</v>
      </c>
      <c r="G1485" s="2">
        <f t="shared" si="34"/>
        <v>3299.51532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3033.31</v>
      </c>
      <c r="D1486" s="1">
        <v>0</v>
      </c>
      <c r="E1486" s="1">
        <v>0</v>
      </c>
      <c r="F1486" s="1">
        <v>0</v>
      </c>
      <c r="G1486" s="2">
        <f t="shared" si="34"/>
        <v>21.233170000000001</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31634.2</v>
      </c>
      <c r="D1490" s="1">
        <v>0</v>
      </c>
      <c r="E1490" s="1">
        <v>0</v>
      </c>
      <c r="F1490" s="1">
        <v>0</v>
      </c>
      <c r="G1490" s="2">
        <f t="shared" si="34"/>
        <v>347.97620000000001</v>
      </c>
      <c r="H1490" s="2">
        <f t="shared" si="35"/>
        <v>0.2000000000007276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558453.34</v>
      </c>
      <c r="D1491" s="1">
        <v>0</v>
      </c>
      <c r="E1491" s="1">
        <v>0</v>
      </c>
      <c r="F1491" s="1">
        <v>0</v>
      </c>
      <c r="G1491" s="2">
        <f t="shared" si="34"/>
        <v>6701.4400799999994</v>
      </c>
      <c r="H1491" s="2">
        <f t="shared" si="35"/>
        <v>0.33999999996740371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265707.34999999998</v>
      </c>
      <c r="D1492" s="1">
        <v>0</v>
      </c>
      <c r="E1492" s="1">
        <v>0</v>
      </c>
      <c r="F1492" s="1">
        <v>0</v>
      </c>
      <c r="G1492" s="2">
        <f t="shared" si="34"/>
        <v>3454.1955499999995</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2075051.0100000002</v>
      </c>
      <c r="D1499" s="1">
        <v>0</v>
      </c>
      <c r="E1499" s="1">
        <v>0</v>
      </c>
      <c r="F1499" s="1">
        <v>0</v>
      </c>
      <c r="G1499" s="2">
        <f t="shared" si="34"/>
        <v>41501.020200000006</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1821619.9100000001</v>
      </c>
      <c r="D1501" s="1">
        <v>0</v>
      </c>
      <c r="E1501" s="1">
        <v>0</v>
      </c>
      <c r="F1501" s="1">
        <v>0</v>
      </c>
      <c r="G1501" s="2">
        <f t="shared" si="34"/>
        <v>40075.638019999999</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679789.04</v>
      </c>
      <c r="D1502" s="1">
        <v>0</v>
      </c>
      <c r="E1502" s="1">
        <v>0</v>
      </c>
      <c r="F1502" s="1">
        <v>0</v>
      </c>
      <c r="G1502" s="2">
        <f t="shared" si="34"/>
        <v>15635.147920000001</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551551.06000000006</v>
      </c>
      <c r="D1503" s="1">
        <v>0</v>
      </c>
      <c r="E1503" s="1">
        <v>0</v>
      </c>
      <c r="F1503" s="1">
        <v>0</v>
      </c>
      <c r="G1503" s="2">
        <f t="shared" si="34"/>
        <v>13237.225440000002</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3054.12</v>
      </c>
      <c r="D1504" s="1">
        <v>0</v>
      </c>
      <c r="E1504" s="1">
        <v>0</v>
      </c>
      <c r="F1504" s="1">
        <v>0</v>
      </c>
      <c r="G1504" s="2">
        <f t="shared" si="34"/>
        <v>76.352999999999994</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31634.2</v>
      </c>
      <c r="D1508" s="1">
        <v>0</v>
      </c>
      <c r="E1508" s="1">
        <v>0</v>
      </c>
      <c r="F1508" s="1">
        <v>0</v>
      </c>
      <c r="G1508" s="2">
        <f t="shared" si="34"/>
        <v>917.3918000000001</v>
      </c>
      <c r="H1508" s="2">
        <f t="shared" si="35"/>
        <v>0.2000000000007276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555591.49</v>
      </c>
      <c r="D1509" s="1">
        <v>0</v>
      </c>
      <c r="E1509" s="1">
        <v>0</v>
      </c>
      <c r="F1509" s="1">
        <v>0</v>
      </c>
      <c r="G1509" s="2">
        <f t="shared" si="34"/>
        <v>16667.744699999999</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253431.1</v>
      </c>
      <c r="D1510" s="1">
        <v>0</v>
      </c>
      <c r="E1510" s="1">
        <v>0</v>
      </c>
      <c r="F1510" s="1">
        <v>0</v>
      </c>
      <c r="G1510" s="2">
        <f t="shared" si="34"/>
        <v>7856.3640999999998</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471906.86999999965</v>
      </c>
      <c r="D1517" s="1">
        <v>0</v>
      </c>
      <c r="E1517" s="1">
        <v>0</v>
      </c>
      <c r="F1517" s="1">
        <v>0</v>
      </c>
      <c r="G1517" s="2">
        <f t="shared" si="34"/>
        <v>17932.461059999987</v>
      </c>
      <c r="H1517" s="2">
        <f t="shared" si="35"/>
        <v>0.13000000035390258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471906.87</v>
      </c>
      <c r="D1576" s="1">
        <v>0</v>
      </c>
      <c r="E1576" s="1">
        <v>0</v>
      </c>
      <c r="F1576" s="1">
        <v>0</v>
      </c>
      <c r="G1576" s="2">
        <f t="shared" si="34"/>
        <v>45774.966390000001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459630.62</v>
      </c>
      <c r="D1578" s="1">
        <v>0</v>
      </c>
      <c r="E1578" s="1">
        <v>0</v>
      </c>
      <c r="F1578" s="1">
        <v>0</v>
      </c>
      <c r="G1578" s="2">
        <f t="shared" si="34"/>
        <v>45503.431380000002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12276.25</v>
      </c>
      <c r="D1579" s="1">
        <v>0</v>
      </c>
      <c r="E1579" s="1">
        <v>0</v>
      </c>
      <c r="F1579" s="1">
        <v>0</v>
      </c>
      <c r="G1579" s="2">
        <f t="shared" si="34"/>
        <v>1227.625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23243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1669851.6300000001</v>
      </c>
      <c r="I16" s="170">
        <f>'PR-RAS'!E6</f>
        <v>1446218.96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972531.51</v>
      </c>
      <c r="I17" s="170">
        <f>'PR-RAS'!E151</f>
        <v>1249904.2899999998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1401148.4200000002</v>
      </c>
      <c r="I18" s="170">
        <f>'PR-RAS'!E645</f>
        <v>1385766.4200000002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3797052.6699999995</v>
      </c>
      <c r="I20" s="173">
        <f>BILANCA!E7</f>
        <v>3438908.4299999992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1829419.63</v>
      </c>
      <c r="I21" s="175">
        <f>BILANCA!E68</f>
        <v>1836683.33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448929.07</v>
      </c>
      <c r="I22" s="175">
        <f>BILANCA!E176</f>
        <v>471906.87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5177543.2299999995</v>
      </c>
      <c r="I23" s="177">
        <f>BILANCA!E237</f>
        <v>4803684.8900000006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1065588.02</v>
      </c>
      <c r="I28" s="179">
        <f>'RAS-funkcijski'!E141</f>
        <v>1461600.96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448929.07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471906.86999999965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471906.87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L7" sqref="L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1669851.6300000001</v>
      </c>
      <c r="E6" s="51">
        <f>E7+E44+E50+E82+E106+E124+E133+E139</f>
        <v>1446218.96</v>
      </c>
      <c r="F6" s="52">
        <f t="shared" ref="F6:F131" si="0">IF(D6&lt;&gt;0,IF(E6/D6&gt;=100,"&gt;&gt;100",E6/D6*100),"-")</f>
        <v>86.607632320004384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224632.07</v>
      </c>
      <c r="E50" s="51">
        <f>E51+E54+E59+E62+E65+E68+E71+E74+E77</f>
        <v>13313.8</v>
      </c>
      <c r="F50" s="52">
        <f t="shared" si="0"/>
        <v>5.9269364343212425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195500.07</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195500.07</v>
      </c>
      <c r="E58" s="242"/>
      <c r="F58" s="52">
        <f t="shared" si="0"/>
        <v>0</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29132</v>
      </c>
      <c r="E62" s="51">
        <f t="shared" si="13"/>
        <v>9757.6</v>
      </c>
      <c r="F62" s="52">
        <f t="shared" si="0"/>
        <v>33.494439104764524</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29132</v>
      </c>
      <c r="E64" s="242">
        <v>9757.6</v>
      </c>
      <c r="F64" s="52">
        <f t="shared" si="0"/>
        <v>33.494439104764524</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3556.2</v>
      </c>
      <c r="F77" s="52" t="str">
        <f t="shared" si="0"/>
        <v>-</v>
      </c>
    </row>
    <row r="78" spans="1:6" ht="12.75" customHeight="1" x14ac:dyDescent="0.2">
      <c r="A78" s="53">
        <v>6391</v>
      </c>
      <c r="B78" s="85" t="s">
        <v>202</v>
      </c>
      <c r="C78" s="50" t="s">
        <v>203</v>
      </c>
      <c r="D78" s="242">
        <v>0</v>
      </c>
      <c r="E78" s="242">
        <v>3556.2</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10.08</v>
      </c>
      <c r="E82" s="51">
        <f t="shared" si="19"/>
        <v>14.47</v>
      </c>
      <c r="F82" s="52">
        <f t="shared" si="0"/>
        <v>143.55158730158729</v>
      </c>
    </row>
    <row r="83" spans="1:6" ht="12.75" customHeight="1" x14ac:dyDescent="0.2">
      <c r="A83" s="53">
        <v>641</v>
      </c>
      <c r="B83" s="85" t="s">
        <v>212</v>
      </c>
      <c r="C83" s="50" t="s">
        <v>213</v>
      </c>
      <c r="D83" s="51">
        <f t="shared" ref="D83:E83" si="20">SUM(D84:D90)</f>
        <v>10.08</v>
      </c>
      <c r="E83" s="51">
        <f t="shared" si="20"/>
        <v>14.47</v>
      </c>
      <c r="F83" s="52">
        <f t="shared" si="0"/>
        <v>143.55158730158729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10.08</v>
      </c>
      <c r="E85" s="242">
        <v>14.47</v>
      </c>
      <c r="F85" s="52">
        <f t="shared" si="0"/>
        <v>143.55158730158729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1111863.8600000001</v>
      </c>
      <c r="E106" s="51">
        <f t="shared" si="23"/>
        <v>1112125.1200000001</v>
      </c>
      <c r="F106" s="52">
        <f t="shared" si="0"/>
        <v>100.02349748106751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1111863.8600000001</v>
      </c>
      <c r="E112" s="51">
        <f t="shared" si="25"/>
        <v>1112125.1200000001</v>
      </c>
      <c r="F112" s="52">
        <f t="shared" si="0"/>
        <v>100.02349748106751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1111863.8600000001</v>
      </c>
      <c r="E117" s="242">
        <v>1112125.1200000001</v>
      </c>
      <c r="F117" s="52">
        <f t="shared" si="0"/>
        <v>100.02349748106751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120870.95000000001</v>
      </c>
      <c r="E124" s="51">
        <f t="shared" si="27"/>
        <v>110214.18</v>
      </c>
      <c r="F124" s="52">
        <f t="shared" si="0"/>
        <v>91.183348852639938</v>
      </c>
    </row>
    <row r="125" spans="1:6" ht="12.75" customHeight="1" x14ac:dyDescent="0.2">
      <c r="A125" s="53">
        <v>661</v>
      </c>
      <c r="B125" s="86" t="s">
        <v>296</v>
      </c>
      <c r="C125" s="50" t="s">
        <v>297</v>
      </c>
      <c r="D125" s="51">
        <f t="shared" ref="D125:E125" si="28">SUM(D126:D127)</f>
        <v>109785.93000000001</v>
      </c>
      <c r="E125" s="51">
        <f t="shared" si="28"/>
        <v>99942.06</v>
      </c>
      <c r="F125" s="52">
        <f t="shared" si="0"/>
        <v>91.033577799996763</v>
      </c>
    </row>
    <row r="126" spans="1:6" ht="12.75" customHeight="1" x14ac:dyDescent="0.2">
      <c r="A126" s="53">
        <v>6614</v>
      </c>
      <c r="B126" s="86" t="s">
        <v>298</v>
      </c>
      <c r="C126" s="50" t="s">
        <v>299</v>
      </c>
      <c r="D126" s="242">
        <v>109111.99</v>
      </c>
      <c r="E126" s="242">
        <v>93738.06</v>
      </c>
      <c r="F126" s="52">
        <f t="shared" si="0"/>
        <v>85.909953617379713</v>
      </c>
    </row>
    <row r="127" spans="1:6" ht="12.75" customHeight="1" x14ac:dyDescent="0.2">
      <c r="A127" s="53">
        <v>6615</v>
      </c>
      <c r="B127" s="86" t="s">
        <v>300</v>
      </c>
      <c r="C127" s="50" t="s">
        <v>301</v>
      </c>
      <c r="D127" s="242">
        <v>673.94</v>
      </c>
      <c r="E127" s="242">
        <v>6204</v>
      </c>
      <c r="F127" s="52">
        <f t="shared" si="0"/>
        <v>920.55672611805198</v>
      </c>
    </row>
    <row r="128" spans="1:6" ht="24" x14ac:dyDescent="0.2">
      <c r="A128" s="53">
        <v>663</v>
      </c>
      <c r="B128" s="231" t="s">
        <v>302</v>
      </c>
      <c r="C128" s="50" t="s">
        <v>303</v>
      </c>
      <c r="D128" s="51">
        <f t="shared" ref="D128:E128" si="29">SUM(D129:D132)</f>
        <v>11085.02</v>
      </c>
      <c r="E128" s="51">
        <f t="shared" si="29"/>
        <v>10272.120000000001</v>
      </c>
      <c r="F128" s="52">
        <f t="shared" si="0"/>
        <v>92.666679897735875</v>
      </c>
    </row>
    <row r="129" spans="1:6" ht="12.75" customHeight="1" x14ac:dyDescent="0.2">
      <c r="A129" s="53">
        <v>6631</v>
      </c>
      <c r="B129" s="86" t="s">
        <v>304</v>
      </c>
      <c r="C129" s="50" t="s">
        <v>305</v>
      </c>
      <c r="D129" s="242">
        <v>11085.02</v>
      </c>
      <c r="E129" s="242">
        <v>10272.120000000001</v>
      </c>
      <c r="F129" s="52">
        <f t="shared" si="0"/>
        <v>92.666679897735875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212408.31</v>
      </c>
      <c r="E133" s="51">
        <f t="shared" si="30"/>
        <v>210551.39</v>
      </c>
      <c r="F133" s="52">
        <f t="shared" ref="F133:F223" si="31">IF(D133&lt;&gt;0,IF(E133/D133&gt;=100,"&gt;&gt;100",E133/D133*100),"-")</f>
        <v>99.125778082787818</v>
      </c>
    </row>
    <row r="134" spans="1:6" ht="24" x14ac:dyDescent="0.2">
      <c r="A134" s="53">
        <v>671</v>
      </c>
      <c r="B134" s="232" t="s">
        <v>314</v>
      </c>
      <c r="C134" s="50" t="s">
        <v>315</v>
      </c>
      <c r="D134" s="51">
        <f t="shared" ref="D134:E134" si="32">SUM(D135:D137)</f>
        <v>212408.31</v>
      </c>
      <c r="E134" s="51">
        <f t="shared" si="32"/>
        <v>210551.39</v>
      </c>
      <c r="F134" s="52">
        <f t="shared" si="31"/>
        <v>99.125778082787818</v>
      </c>
    </row>
    <row r="135" spans="1:6" ht="12.75" customHeight="1" x14ac:dyDescent="0.2">
      <c r="A135" s="53">
        <v>6711</v>
      </c>
      <c r="B135" s="85" t="s">
        <v>316</v>
      </c>
      <c r="C135" s="50" t="s">
        <v>317</v>
      </c>
      <c r="D135" s="242">
        <v>212408.31</v>
      </c>
      <c r="E135" s="242">
        <v>210551.39</v>
      </c>
      <c r="F135" s="52">
        <f t="shared" si="31"/>
        <v>99.125778082787818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66.36</v>
      </c>
      <c r="E139" s="51">
        <f t="shared" si="33"/>
        <v>0</v>
      </c>
      <c r="F139" s="52">
        <f t="shared" si="31"/>
        <v>0</v>
      </c>
    </row>
    <row r="140" spans="1:6" ht="12.75" customHeight="1" x14ac:dyDescent="0.2">
      <c r="A140" s="53">
        <v>681</v>
      </c>
      <c r="B140" s="85" t="s">
        <v>326</v>
      </c>
      <c r="C140" s="50" t="s">
        <v>327</v>
      </c>
      <c r="D140" s="51">
        <f t="shared" ref="D140:E140" si="34">SUM(D141:D149)</f>
        <v>66.36</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66.36</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972531.51</v>
      </c>
      <c r="E151" s="51">
        <f t="shared" si="35"/>
        <v>1249904.2899999998</v>
      </c>
      <c r="F151" s="52">
        <f t="shared" si="31"/>
        <v>128.52069852214862</v>
      </c>
    </row>
    <row r="152" spans="1:6" ht="12.75" customHeight="1" x14ac:dyDescent="0.2">
      <c r="A152" s="53">
        <v>31</v>
      </c>
      <c r="B152" s="85" t="s">
        <v>349</v>
      </c>
      <c r="C152" s="50" t="s">
        <v>350</v>
      </c>
      <c r="D152" s="51">
        <f t="shared" ref="D152:E152" si="36">D153+D158+D159</f>
        <v>473027.05</v>
      </c>
      <c r="E152" s="51">
        <f t="shared" si="36"/>
        <v>679483.05999999994</v>
      </c>
      <c r="F152" s="52">
        <f t="shared" si="31"/>
        <v>143.64570905617342</v>
      </c>
    </row>
    <row r="153" spans="1:6" ht="12.75" customHeight="1" x14ac:dyDescent="0.2">
      <c r="A153" s="53">
        <v>311</v>
      </c>
      <c r="B153" s="85" t="s">
        <v>351</v>
      </c>
      <c r="C153" s="50" t="s">
        <v>352</v>
      </c>
      <c r="D153" s="51">
        <f t="shared" ref="D153:E153" si="37">SUM(D154:D157)</f>
        <v>387385.05</v>
      </c>
      <c r="E153" s="51">
        <f t="shared" si="37"/>
        <v>551663.54</v>
      </c>
      <c r="F153" s="52">
        <f t="shared" si="31"/>
        <v>142.4070288721777</v>
      </c>
    </row>
    <row r="154" spans="1:6" ht="12.75" customHeight="1" x14ac:dyDescent="0.2">
      <c r="A154" s="53">
        <v>3111</v>
      </c>
      <c r="B154" s="85" t="s">
        <v>353</v>
      </c>
      <c r="C154" s="50" t="s">
        <v>354</v>
      </c>
      <c r="D154" s="242">
        <v>387385.05</v>
      </c>
      <c r="E154" s="242">
        <v>551663.54</v>
      </c>
      <c r="F154" s="52">
        <f t="shared" si="31"/>
        <v>142.4070288721777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21723.3</v>
      </c>
      <c r="E158" s="242">
        <v>36456.69</v>
      </c>
      <c r="F158" s="52">
        <f t="shared" si="31"/>
        <v>167.82298269599926</v>
      </c>
    </row>
    <row r="159" spans="1:6" ht="12.75" customHeight="1" x14ac:dyDescent="0.2">
      <c r="A159" s="53">
        <v>313</v>
      </c>
      <c r="B159" s="85" t="s">
        <v>363</v>
      </c>
      <c r="C159" s="50" t="s">
        <v>364</v>
      </c>
      <c r="D159" s="51">
        <f t="shared" ref="D159:E159" si="38">SUM(D160:D162)</f>
        <v>63918.7</v>
      </c>
      <c r="E159" s="51">
        <f t="shared" si="38"/>
        <v>91362.829999999987</v>
      </c>
      <c r="F159" s="52">
        <f t="shared" si="31"/>
        <v>142.93599525647423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63918.7</v>
      </c>
      <c r="E161" s="242">
        <v>91024.4</v>
      </c>
      <c r="F161" s="52">
        <f t="shared" si="31"/>
        <v>142.40652578979234</v>
      </c>
    </row>
    <row r="162" spans="1:6" ht="12.75" customHeight="1" x14ac:dyDescent="0.2">
      <c r="A162" s="53">
        <v>3133</v>
      </c>
      <c r="B162" s="85" t="s">
        <v>368</v>
      </c>
      <c r="C162" s="50" t="s">
        <v>369</v>
      </c>
      <c r="D162" s="242">
        <v>0</v>
      </c>
      <c r="E162" s="242">
        <v>338.43</v>
      </c>
      <c r="F162" s="52" t="str">
        <f t="shared" si="31"/>
        <v>-</v>
      </c>
    </row>
    <row r="163" spans="1:6" ht="12.75" customHeight="1" x14ac:dyDescent="0.2">
      <c r="A163" s="53">
        <v>32</v>
      </c>
      <c r="B163" s="85" t="s">
        <v>370</v>
      </c>
      <c r="C163" s="50" t="s">
        <v>371</v>
      </c>
      <c r="D163" s="51">
        <f t="shared" ref="D163:E163" si="39">D164+D169+D177+D187+D188</f>
        <v>397429.74000000005</v>
      </c>
      <c r="E163" s="51">
        <f t="shared" si="39"/>
        <v>475018.19999999995</v>
      </c>
      <c r="F163" s="52">
        <f t="shared" si="31"/>
        <v>119.52256013855427</v>
      </c>
    </row>
    <row r="164" spans="1:6" ht="12.75" customHeight="1" x14ac:dyDescent="0.2">
      <c r="A164" s="53">
        <v>321</v>
      </c>
      <c r="B164" s="85" t="s">
        <v>372</v>
      </c>
      <c r="C164" s="50" t="s">
        <v>373</v>
      </c>
      <c r="D164" s="51">
        <f t="shared" ref="D164:E164" si="40">SUM(D165:D168)</f>
        <v>28904.35</v>
      </c>
      <c r="E164" s="51">
        <f t="shared" si="40"/>
        <v>33228.01</v>
      </c>
      <c r="F164" s="52">
        <f t="shared" si="31"/>
        <v>114.95850970528659</v>
      </c>
    </row>
    <row r="165" spans="1:6" ht="12.75" customHeight="1" x14ac:dyDescent="0.2">
      <c r="A165" s="53">
        <v>3211</v>
      </c>
      <c r="B165" s="85" t="s">
        <v>374</v>
      </c>
      <c r="C165" s="50" t="s">
        <v>375</v>
      </c>
      <c r="D165" s="242">
        <v>10878.06</v>
      </c>
      <c r="E165" s="242">
        <v>13969.53</v>
      </c>
      <c r="F165" s="52">
        <f t="shared" si="31"/>
        <v>128.41931373792755</v>
      </c>
    </row>
    <row r="166" spans="1:6" ht="12.75" customHeight="1" x14ac:dyDescent="0.2">
      <c r="A166" s="53">
        <v>3212</v>
      </c>
      <c r="B166" s="85" t="s">
        <v>376</v>
      </c>
      <c r="C166" s="50" t="s">
        <v>377</v>
      </c>
      <c r="D166" s="242">
        <v>14875.04</v>
      </c>
      <c r="E166" s="242">
        <v>14289.48</v>
      </c>
      <c r="F166" s="52">
        <f t="shared" si="31"/>
        <v>96.063472770493391</v>
      </c>
    </row>
    <row r="167" spans="1:6" ht="12.75" customHeight="1" x14ac:dyDescent="0.2">
      <c r="A167" s="53">
        <v>3213</v>
      </c>
      <c r="B167" s="85" t="s">
        <v>378</v>
      </c>
      <c r="C167" s="50" t="s">
        <v>379</v>
      </c>
      <c r="D167" s="242">
        <v>3151.25</v>
      </c>
      <c r="E167" s="242">
        <v>4969</v>
      </c>
      <c r="F167" s="52">
        <f t="shared" si="31"/>
        <v>157.68345894486316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100962.63</v>
      </c>
      <c r="E169" s="51">
        <f t="shared" si="41"/>
        <v>110399.57</v>
      </c>
      <c r="F169" s="52">
        <f t="shared" si="31"/>
        <v>109.34696332692602</v>
      </c>
    </row>
    <row r="170" spans="1:6" ht="12.75" customHeight="1" x14ac:dyDescent="0.2">
      <c r="A170" s="53">
        <v>3221</v>
      </c>
      <c r="B170" s="85" t="s">
        <v>384</v>
      </c>
      <c r="C170" s="50" t="s">
        <v>385</v>
      </c>
      <c r="D170" s="242">
        <v>17067.62</v>
      </c>
      <c r="E170" s="242">
        <v>14763.51</v>
      </c>
      <c r="F170" s="52">
        <f t="shared" si="31"/>
        <v>86.500109564192314</v>
      </c>
    </row>
    <row r="171" spans="1:6" ht="12.75" customHeight="1" x14ac:dyDescent="0.2">
      <c r="A171" s="53">
        <v>3222</v>
      </c>
      <c r="B171" s="85" t="s">
        <v>386</v>
      </c>
      <c r="C171" s="50" t="s">
        <v>387</v>
      </c>
      <c r="D171" s="242">
        <v>38653.21</v>
      </c>
      <c r="E171" s="242">
        <v>42896.78</v>
      </c>
      <c r="F171" s="52">
        <f t="shared" si="31"/>
        <v>110.9785707319004</v>
      </c>
    </row>
    <row r="172" spans="1:6" ht="12.75" customHeight="1" x14ac:dyDescent="0.2">
      <c r="A172" s="53">
        <v>3223</v>
      </c>
      <c r="B172" s="85" t="s">
        <v>388</v>
      </c>
      <c r="C172" s="50" t="s">
        <v>389</v>
      </c>
      <c r="D172" s="242">
        <v>21110.73</v>
      </c>
      <c r="E172" s="242">
        <v>23092.720000000001</v>
      </c>
      <c r="F172" s="52">
        <f t="shared" si="31"/>
        <v>109.38854317212147</v>
      </c>
    </row>
    <row r="173" spans="1:6" ht="12.75" customHeight="1" x14ac:dyDescent="0.2">
      <c r="A173" s="53">
        <v>3224</v>
      </c>
      <c r="B173" s="85" t="s">
        <v>390</v>
      </c>
      <c r="C173" s="50" t="s">
        <v>391</v>
      </c>
      <c r="D173" s="242">
        <v>8201.17</v>
      </c>
      <c r="E173" s="242">
        <v>16888.68</v>
      </c>
      <c r="F173" s="52">
        <f t="shared" si="31"/>
        <v>205.93012948152517</v>
      </c>
    </row>
    <row r="174" spans="1:6" ht="12.75" customHeight="1" x14ac:dyDescent="0.2">
      <c r="A174" s="53">
        <v>3225</v>
      </c>
      <c r="B174" s="85" t="s">
        <v>392</v>
      </c>
      <c r="C174" s="50" t="s">
        <v>393</v>
      </c>
      <c r="D174" s="242">
        <v>8173.16</v>
      </c>
      <c r="E174" s="242">
        <v>4115.25</v>
      </c>
      <c r="F174" s="52">
        <f t="shared" si="31"/>
        <v>50.350782316753865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7756.74</v>
      </c>
      <c r="E176" s="242">
        <v>8642.6299999999992</v>
      </c>
      <c r="F176" s="52">
        <f t="shared" si="31"/>
        <v>111.42090620544197</v>
      </c>
    </row>
    <row r="177" spans="1:6" ht="12.75" customHeight="1" x14ac:dyDescent="0.2">
      <c r="A177" s="53">
        <v>323</v>
      </c>
      <c r="B177" s="85" t="s">
        <v>398</v>
      </c>
      <c r="C177" s="50" t="s">
        <v>399</v>
      </c>
      <c r="D177" s="51">
        <f t="shared" ref="D177:E177" si="42">SUM(D178:D186)</f>
        <v>240947.93</v>
      </c>
      <c r="E177" s="51">
        <f t="shared" si="42"/>
        <v>300645.89999999997</v>
      </c>
      <c r="F177" s="52">
        <f t="shared" si="31"/>
        <v>124.77629502772652</v>
      </c>
    </row>
    <row r="178" spans="1:6" ht="12.75" customHeight="1" x14ac:dyDescent="0.2">
      <c r="A178" s="53">
        <v>3231</v>
      </c>
      <c r="B178" s="85" t="s">
        <v>400</v>
      </c>
      <c r="C178" s="50" t="s">
        <v>401</v>
      </c>
      <c r="D178" s="242">
        <v>5340.96</v>
      </c>
      <c r="E178" s="242">
        <v>10107.39</v>
      </c>
      <c r="F178" s="52">
        <f t="shared" si="31"/>
        <v>189.24294508852338</v>
      </c>
    </row>
    <row r="179" spans="1:6" ht="12.75" customHeight="1" x14ac:dyDescent="0.2">
      <c r="A179" s="53">
        <v>3232</v>
      </c>
      <c r="B179" s="85" t="s">
        <v>402</v>
      </c>
      <c r="C179" s="50" t="s">
        <v>403</v>
      </c>
      <c r="D179" s="242">
        <v>107701.2</v>
      </c>
      <c r="E179" s="242">
        <v>134440.82999999999</v>
      </c>
      <c r="F179" s="52">
        <f t="shared" si="31"/>
        <v>124.82760637764481</v>
      </c>
    </row>
    <row r="180" spans="1:6" ht="12.75" customHeight="1" x14ac:dyDescent="0.2">
      <c r="A180" s="53">
        <v>3233</v>
      </c>
      <c r="B180" s="85" t="s">
        <v>404</v>
      </c>
      <c r="C180" s="50" t="s">
        <v>405</v>
      </c>
      <c r="D180" s="242">
        <v>22919.39</v>
      </c>
      <c r="E180" s="242">
        <v>32693.78</v>
      </c>
      <c r="F180" s="52">
        <f t="shared" si="31"/>
        <v>142.64681564387186</v>
      </c>
    </row>
    <row r="181" spans="1:6" ht="12.75" customHeight="1" x14ac:dyDescent="0.2">
      <c r="A181" s="53">
        <v>3234</v>
      </c>
      <c r="B181" s="85" t="s">
        <v>406</v>
      </c>
      <c r="C181" s="50" t="s">
        <v>407</v>
      </c>
      <c r="D181" s="242">
        <v>2836.99</v>
      </c>
      <c r="E181" s="242">
        <v>3580.79</v>
      </c>
      <c r="F181" s="52">
        <f t="shared" si="31"/>
        <v>126.21792815625012</v>
      </c>
    </row>
    <row r="182" spans="1:6" ht="12.75" customHeight="1" x14ac:dyDescent="0.2">
      <c r="A182" s="53">
        <v>3235</v>
      </c>
      <c r="B182" s="85" t="s">
        <v>408</v>
      </c>
      <c r="C182" s="50" t="s">
        <v>409</v>
      </c>
      <c r="D182" s="242">
        <v>21070.65</v>
      </c>
      <c r="E182" s="242">
        <v>26285.05</v>
      </c>
      <c r="F182" s="52">
        <f t="shared" si="31"/>
        <v>124.74721947353309</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20099.2</v>
      </c>
      <c r="E184" s="242">
        <v>24365.78</v>
      </c>
      <c r="F184" s="52">
        <f t="shared" si="31"/>
        <v>121.22761104919597</v>
      </c>
    </row>
    <row r="185" spans="1:6" ht="12.75" customHeight="1" x14ac:dyDescent="0.2">
      <c r="A185" s="53">
        <v>3238</v>
      </c>
      <c r="B185" s="85" t="s">
        <v>414</v>
      </c>
      <c r="C185" s="50" t="s">
        <v>415</v>
      </c>
      <c r="D185" s="242">
        <v>32310.51</v>
      </c>
      <c r="E185" s="242">
        <v>35138.410000000003</v>
      </c>
      <c r="F185" s="52">
        <f t="shared" si="31"/>
        <v>108.75226048737703</v>
      </c>
    </row>
    <row r="186" spans="1:6" ht="12.75" customHeight="1" x14ac:dyDescent="0.2">
      <c r="A186" s="53">
        <v>3239</v>
      </c>
      <c r="B186" s="85" t="s">
        <v>416</v>
      </c>
      <c r="C186" s="50" t="s">
        <v>417</v>
      </c>
      <c r="D186" s="242">
        <v>28669.03</v>
      </c>
      <c r="E186" s="242">
        <v>34033.870000000003</v>
      </c>
      <c r="F186" s="52">
        <f t="shared" si="31"/>
        <v>118.7130154037301</v>
      </c>
    </row>
    <row r="187" spans="1:6" ht="12.75" customHeight="1" x14ac:dyDescent="0.2">
      <c r="A187" s="53">
        <v>324</v>
      </c>
      <c r="B187" s="85" t="s">
        <v>418</v>
      </c>
      <c r="C187" s="50" t="s">
        <v>419</v>
      </c>
      <c r="D187" s="242">
        <v>335.26</v>
      </c>
      <c r="E187" s="242">
        <v>354.72</v>
      </c>
      <c r="F187" s="52">
        <f t="shared" si="31"/>
        <v>105.80445027739667</v>
      </c>
    </row>
    <row r="188" spans="1:6" ht="12.75" customHeight="1" x14ac:dyDescent="0.2">
      <c r="A188" s="53">
        <v>329</v>
      </c>
      <c r="B188" s="85" t="s">
        <v>420</v>
      </c>
      <c r="C188" s="50" t="s">
        <v>421</v>
      </c>
      <c r="D188" s="51">
        <f t="shared" ref="D188:E188" si="43">SUM(D189:D195)</f>
        <v>26279.570000000003</v>
      </c>
      <c r="E188" s="51">
        <f t="shared" si="43"/>
        <v>30390</v>
      </c>
      <c r="F188" s="52">
        <f t="shared" si="31"/>
        <v>115.64116155629638</v>
      </c>
    </row>
    <row r="189" spans="1:6" ht="12.75" customHeight="1" x14ac:dyDescent="0.2">
      <c r="A189" s="53">
        <v>3291</v>
      </c>
      <c r="B189" s="232" t="s">
        <v>422</v>
      </c>
      <c r="C189" s="50" t="s">
        <v>423</v>
      </c>
      <c r="D189" s="242">
        <v>4186.1099999999997</v>
      </c>
      <c r="E189" s="242">
        <v>8057.46</v>
      </c>
      <c r="F189" s="52">
        <f t="shared" si="31"/>
        <v>192.48084737381487</v>
      </c>
    </row>
    <row r="190" spans="1:6" ht="12.75" customHeight="1" x14ac:dyDescent="0.2">
      <c r="A190" s="53">
        <v>3292</v>
      </c>
      <c r="B190" s="85" t="s">
        <v>424</v>
      </c>
      <c r="C190" s="50" t="s">
        <v>425</v>
      </c>
      <c r="D190" s="242">
        <v>16843.900000000001</v>
      </c>
      <c r="E190" s="242">
        <v>17320.62</v>
      </c>
      <c r="F190" s="52">
        <f t="shared" si="31"/>
        <v>102.83022340431846</v>
      </c>
    </row>
    <row r="191" spans="1:6" ht="12.75" customHeight="1" x14ac:dyDescent="0.2">
      <c r="A191" s="53">
        <v>3293</v>
      </c>
      <c r="B191" s="85" t="s">
        <v>426</v>
      </c>
      <c r="C191" s="50" t="s">
        <v>427</v>
      </c>
      <c r="D191" s="242">
        <v>5071.2700000000004</v>
      </c>
      <c r="E191" s="242">
        <v>4096.1899999999996</v>
      </c>
      <c r="F191" s="52">
        <f t="shared" si="31"/>
        <v>80.772469223685576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66.569999999999993</v>
      </c>
      <c r="E193" s="242">
        <v>100.15</v>
      </c>
      <c r="F193" s="52">
        <f t="shared" si="31"/>
        <v>150.44314255670724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111.72</v>
      </c>
      <c r="E195" s="242">
        <v>815.58</v>
      </c>
      <c r="F195" s="52">
        <f t="shared" si="31"/>
        <v>730.02148227712144</v>
      </c>
    </row>
    <row r="196" spans="1:6" ht="12.75" customHeight="1" x14ac:dyDescent="0.2">
      <c r="A196" s="53">
        <v>34</v>
      </c>
      <c r="B196" s="232" t="s">
        <v>436</v>
      </c>
      <c r="C196" s="50" t="s">
        <v>437</v>
      </c>
      <c r="D196" s="51">
        <f t="shared" ref="D196:E196" si="44">D197+D202+D210</f>
        <v>18954.88</v>
      </c>
      <c r="E196" s="51">
        <f t="shared" si="44"/>
        <v>19201.879999999997</v>
      </c>
      <c r="F196" s="52">
        <f t="shared" si="31"/>
        <v>101.30309450653338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18954.88</v>
      </c>
      <c r="E210" s="51">
        <f t="shared" si="47"/>
        <v>19201.879999999997</v>
      </c>
      <c r="F210" s="52">
        <f t="shared" si="31"/>
        <v>101.30309450653338</v>
      </c>
    </row>
    <row r="211" spans="1:6" ht="12.75" customHeight="1" x14ac:dyDescent="0.2">
      <c r="A211" s="53">
        <v>3431</v>
      </c>
      <c r="B211" s="232" t="s">
        <v>466</v>
      </c>
      <c r="C211" s="50" t="s">
        <v>467</v>
      </c>
      <c r="D211" s="242">
        <v>18954.88</v>
      </c>
      <c r="E211" s="242">
        <v>19031.12</v>
      </c>
      <c r="F211" s="52">
        <f t="shared" si="31"/>
        <v>100.40221832055913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170.76</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31218.77</v>
      </c>
      <c r="E224" s="51">
        <f t="shared" si="51"/>
        <v>33367.11</v>
      </c>
      <c r="F224" s="52">
        <f t="shared" ref="F224:F235" si="52">IF(D224&lt;&gt;0,IF(E224/D224&gt;=100,"&gt;&gt;100",E224/D224*100),"-")</f>
        <v>106.88156516095925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31218.77</v>
      </c>
      <c r="E247" s="51">
        <f t="shared" si="62"/>
        <v>33367.11</v>
      </c>
      <c r="F247" s="52">
        <f t="shared" si="61"/>
        <v>106.88156516095925</v>
      </c>
    </row>
    <row r="248" spans="1:6" ht="12.75" customHeight="1" x14ac:dyDescent="0.2">
      <c r="A248" s="53" t="s">
        <v>540</v>
      </c>
      <c r="B248" s="85" t="s">
        <v>202</v>
      </c>
      <c r="C248" s="50" t="s">
        <v>540</v>
      </c>
      <c r="D248" s="242">
        <v>31218.77</v>
      </c>
      <c r="E248" s="242">
        <v>33367.11</v>
      </c>
      <c r="F248" s="52">
        <f t="shared" si="61"/>
        <v>106.88156516095925</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51901.070000000007</v>
      </c>
      <c r="E263" s="51">
        <f t="shared" si="68"/>
        <v>42834.04</v>
      </c>
      <c r="F263" s="52">
        <f t="shared" ref="F263:F267" si="69">IF(D263&lt;&gt;0,IF(E263/D263&gt;=100,"&gt;&gt;100",E263/D263*100),"-")</f>
        <v>82.530167489803191</v>
      </c>
    </row>
    <row r="264" spans="1:6" ht="12.75" customHeight="1" x14ac:dyDescent="0.2">
      <c r="A264" s="53">
        <v>381</v>
      </c>
      <c r="B264" s="85" t="s">
        <v>568</v>
      </c>
      <c r="C264" s="50" t="s">
        <v>569</v>
      </c>
      <c r="D264" s="51">
        <f t="shared" ref="D264:E264" si="70">SUM(D265:D267)</f>
        <v>14969.060000000001</v>
      </c>
      <c r="E264" s="51">
        <f t="shared" si="70"/>
        <v>42834.04</v>
      </c>
      <c r="F264" s="52">
        <f t="shared" si="69"/>
        <v>286.15049976418021</v>
      </c>
    </row>
    <row r="265" spans="1:6" ht="12.75" customHeight="1" x14ac:dyDescent="0.2">
      <c r="A265" s="53">
        <v>3811</v>
      </c>
      <c r="B265" s="85" t="s">
        <v>570</v>
      </c>
      <c r="C265" s="50" t="s">
        <v>571</v>
      </c>
      <c r="D265" s="242">
        <v>9263.36</v>
      </c>
      <c r="E265" s="242">
        <v>31414.2</v>
      </c>
      <c r="F265" s="52">
        <f t="shared" si="69"/>
        <v>339.12316913085527</v>
      </c>
    </row>
    <row r="266" spans="1:6" ht="12.75" customHeight="1" x14ac:dyDescent="0.2">
      <c r="A266" s="53">
        <v>3812</v>
      </c>
      <c r="B266" s="85" t="s">
        <v>572</v>
      </c>
      <c r="C266" s="50" t="s">
        <v>573</v>
      </c>
      <c r="D266" s="242">
        <v>5705.7</v>
      </c>
      <c r="E266" s="242">
        <v>11419.84</v>
      </c>
      <c r="F266" s="52">
        <f t="shared" si="69"/>
        <v>200.14792225318541</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36932.01</v>
      </c>
      <c r="E268" s="51">
        <f t="shared" si="71"/>
        <v>0</v>
      </c>
      <c r="F268" s="52">
        <f t="shared" ref="F268:F272" si="72">IF(D268&lt;&gt;0,IF(E268/D268&gt;=100,"&gt;&gt;100",E268/D268*100),"-")</f>
        <v>0</v>
      </c>
    </row>
    <row r="269" spans="1:6" ht="12.75" customHeight="1" x14ac:dyDescent="0.2">
      <c r="A269" s="53">
        <v>3821</v>
      </c>
      <c r="B269" s="85" t="s">
        <v>578</v>
      </c>
      <c r="C269" s="50" t="s">
        <v>579</v>
      </c>
      <c r="D269" s="242">
        <v>10420.629999999999</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26511.38</v>
      </c>
      <c r="E271" s="242"/>
      <c r="F271" s="52">
        <f t="shared" si="72"/>
        <v>0</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972531.51</v>
      </c>
      <c r="E289" s="51">
        <f t="shared" si="79"/>
        <v>1249904.2899999998</v>
      </c>
      <c r="F289" s="52">
        <f t="shared" si="76"/>
        <v>128.52069852214862</v>
      </c>
    </row>
    <row r="290" spans="1:6" ht="12.75" customHeight="1" x14ac:dyDescent="0.2">
      <c r="A290" s="53" t="s">
        <v>609</v>
      </c>
      <c r="B290" s="85" t="s">
        <v>620</v>
      </c>
      <c r="C290" s="50" t="s">
        <v>621</v>
      </c>
      <c r="D290" s="51">
        <f>IF(D6&gt;=D289,D6-D289,0)</f>
        <v>697320.12000000011</v>
      </c>
      <c r="E290" s="51">
        <f>IF(E6&gt;=E289,E6-E289,0)</f>
        <v>196314.67000000016</v>
      </c>
      <c r="F290" s="52">
        <f t="shared" si="76"/>
        <v>28.152732779315205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796564.81</v>
      </c>
      <c r="E292" s="242">
        <v>1493884.93</v>
      </c>
      <c r="F292" s="52">
        <f t="shared" si="76"/>
        <v>187.54091459300088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4801.93</v>
      </c>
      <c r="E294" s="242">
        <v>574.4</v>
      </c>
      <c r="F294" s="52">
        <f t="shared" si="76"/>
        <v>11.961857003329909</v>
      </c>
    </row>
    <row r="295" spans="1:6" ht="24" x14ac:dyDescent="0.2">
      <c r="A295" s="53">
        <v>9661</v>
      </c>
      <c r="B295" s="85" t="s">
        <v>630</v>
      </c>
      <c r="C295" s="50" t="s">
        <v>631</v>
      </c>
      <c r="D295" s="242">
        <v>4801.93</v>
      </c>
      <c r="E295" s="242">
        <v>574.4</v>
      </c>
      <c r="F295" s="52">
        <f t="shared" si="76"/>
        <v>11.961857003329909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320</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320</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320</v>
      </c>
      <c r="E326" s="51">
        <f t="shared" si="88"/>
        <v>0</v>
      </c>
      <c r="F326" s="52">
        <f t="shared" si="81"/>
        <v>0</v>
      </c>
    </row>
    <row r="327" spans="1:6" ht="12.75" customHeight="1" x14ac:dyDescent="0.2">
      <c r="A327" s="53">
        <v>7231</v>
      </c>
      <c r="B327" s="85" t="s">
        <v>693</v>
      </c>
      <c r="C327" s="50" t="s">
        <v>694</v>
      </c>
      <c r="D327" s="242">
        <v>320</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93056.51</v>
      </c>
      <c r="E350" s="51">
        <f t="shared" si="95"/>
        <v>211696.67</v>
      </c>
      <c r="F350" s="52">
        <f t="shared" si="81"/>
        <v>227.49259562818338</v>
      </c>
    </row>
    <row r="351" spans="1:6" ht="12.75" customHeight="1" x14ac:dyDescent="0.2">
      <c r="A351" s="53">
        <v>41</v>
      </c>
      <c r="B351" s="85" t="s">
        <v>741</v>
      </c>
      <c r="C351" s="50" t="s">
        <v>742</v>
      </c>
      <c r="D351" s="51">
        <f t="shared" ref="D351:E351" si="96">D352+D356</f>
        <v>2588.09</v>
      </c>
      <c r="E351" s="51">
        <f t="shared" si="96"/>
        <v>1500</v>
      </c>
      <c r="F351" s="52">
        <f t="shared" si="81"/>
        <v>57.957798994625378</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2588.09</v>
      </c>
      <c r="E356" s="51">
        <f t="shared" si="98"/>
        <v>1500</v>
      </c>
      <c r="F356" s="52">
        <f t="shared" si="81"/>
        <v>57.957798994625378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2588.09</v>
      </c>
      <c r="E360" s="242">
        <v>1500</v>
      </c>
      <c r="F360" s="52">
        <f t="shared" si="81"/>
        <v>57.957798994625378</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90468.42</v>
      </c>
      <c r="E363" s="51">
        <f t="shared" si="99"/>
        <v>210196.67</v>
      </c>
      <c r="F363" s="52">
        <f t="shared" si="81"/>
        <v>232.3425898230565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32193.510000000002</v>
      </c>
      <c r="E369" s="51">
        <f t="shared" si="101"/>
        <v>57753.05</v>
      </c>
      <c r="F369" s="52">
        <f t="shared" si="81"/>
        <v>179.39345538898991</v>
      </c>
    </row>
    <row r="370" spans="1:6" ht="12.75" customHeight="1" x14ac:dyDescent="0.2">
      <c r="A370" s="53">
        <v>4221</v>
      </c>
      <c r="B370" s="85" t="s">
        <v>675</v>
      </c>
      <c r="C370" s="50" t="s">
        <v>767</v>
      </c>
      <c r="D370" s="242">
        <v>15865.09</v>
      </c>
      <c r="E370" s="242">
        <v>9965.33</v>
      </c>
      <c r="F370" s="52">
        <f t="shared" si="81"/>
        <v>62.812943387021434</v>
      </c>
    </row>
    <row r="371" spans="1:6" ht="12.75" customHeight="1" x14ac:dyDescent="0.2">
      <c r="A371" s="53">
        <v>4222</v>
      </c>
      <c r="B371" s="85" t="s">
        <v>768</v>
      </c>
      <c r="C371" s="50" t="s">
        <v>769</v>
      </c>
      <c r="D371" s="242">
        <v>10037.82</v>
      </c>
      <c r="E371" s="242">
        <v>893.99</v>
      </c>
      <c r="F371" s="52">
        <f t="shared" si="81"/>
        <v>8.9062166884841538</v>
      </c>
    </row>
    <row r="372" spans="1:6" ht="12.75" customHeight="1" x14ac:dyDescent="0.2">
      <c r="A372" s="53">
        <v>4223</v>
      </c>
      <c r="B372" s="85" t="s">
        <v>679</v>
      </c>
      <c r="C372" s="50" t="s">
        <v>770</v>
      </c>
      <c r="D372" s="242">
        <v>4731.8500000000004</v>
      </c>
      <c r="E372" s="242">
        <v>13995</v>
      </c>
      <c r="F372" s="52">
        <f t="shared" si="81"/>
        <v>295.76169996935653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784.8</v>
      </c>
      <c r="E374" s="242">
        <v>211.2</v>
      </c>
      <c r="F374" s="52">
        <f t="shared" si="81"/>
        <v>26.911314984709477</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773.95</v>
      </c>
      <c r="E376" s="242">
        <v>32687.53</v>
      </c>
      <c r="F376" s="52">
        <f t="shared" si="81"/>
        <v>4223.4679242845141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17073.91</v>
      </c>
      <c r="E378" s="51">
        <f t="shared" si="102"/>
        <v>45651.62</v>
      </c>
      <c r="F378" s="52">
        <f t="shared" si="81"/>
        <v>267.37648259830348</v>
      </c>
    </row>
    <row r="379" spans="1:6" ht="12.75" customHeight="1" x14ac:dyDescent="0.2">
      <c r="A379" s="53">
        <v>4231</v>
      </c>
      <c r="B379" s="85" t="s">
        <v>693</v>
      </c>
      <c r="C379" s="50" t="s">
        <v>778</v>
      </c>
      <c r="D379" s="242">
        <v>17073.91</v>
      </c>
      <c r="E379" s="242">
        <v>45651.62</v>
      </c>
      <c r="F379" s="52">
        <f t="shared" si="81"/>
        <v>267.37648259830348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41201</v>
      </c>
      <c r="E391" s="51">
        <f t="shared" si="105"/>
        <v>106792</v>
      </c>
      <c r="F391" s="52">
        <f t="shared" si="81"/>
        <v>259.19759229144927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8780</v>
      </c>
      <c r="E393" s="242"/>
      <c r="F393" s="52">
        <f t="shared" si="81"/>
        <v>0</v>
      </c>
    </row>
    <row r="394" spans="1:6" ht="12.75" customHeight="1" x14ac:dyDescent="0.2">
      <c r="A394" s="53">
        <v>4263</v>
      </c>
      <c r="B394" s="85" t="s">
        <v>723</v>
      </c>
      <c r="C394" s="50" t="s">
        <v>798</v>
      </c>
      <c r="D394" s="242">
        <v>30021</v>
      </c>
      <c r="E394" s="242">
        <v>99552</v>
      </c>
      <c r="F394" s="52">
        <f t="shared" si="81"/>
        <v>331.60787448785851</v>
      </c>
    </row>
    <row r="395" spans="1:6" ht="12.75" customHeight="1" x14ac:dyDescent="0.2">
      <c r="A395" s="53">
        <v>4264</v>
      </c>
      <c r="B395" s="85" t="s">
        <v>725</v>
      </c>
      <c r="C395" s="50" t="s">
        <v>799</v>
      </c>
      <c r="D395" s="242">
        <v>2400</v>
      </c>
      <c r="E395" s="242">
        <v>7240</v>
      </c>
      <c r="F395" s="52">
        <f t="shared" si="81"/>
        <v>301.66666666666669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92736.51</v>
      </c>
      <c r="E408" s="51">
        <f t="shared" si="111"/>
        <v>211696.67</v>
      </c>
      <c r="F408" s="52">
        <f t="shared" si="81"/>
        <v>228.27758991577323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92736.51</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1670171.6300000001</v>
      </c>
      <c r="E412" s="51">
        <f>E6+E298</f>
        <v>1446218.96</v>
      </c>
      <c r="F412" s="52">
        <f t="shared" si="81"/>
        <v>86.591038550930236</v>
      </c>
    </row>
    <row r="413" spans="1:6" ht="12.75" customHeight="1" x14ac:dyDescent="0.2">
      <c r="A413" s="53" t="s">
        <v>609</v>
      </c>
      <c r="B413" s="85" t="s">
        <v>832</v>
      </c>
      <c r="C413" s="50" t="s">
        <v>833</v>
      </c>
      <c r="D413" s="51">
        <f t="shared" ref="D413:E413" si="112">D289+D350</f>
        <v>1065588.02</v>
      </c>
      <c r="E413" s="51">
        <f t="shared" si="112"/>
        <v>1461600.9599999997</v>
      </c>
      <c r="F413" s="52">
        <f t="shared" si="81"/>
        <v>137.16379431518007</v>
      </c>
    </row>
    <row r="414" spans="1:6" ht="12.75" customHeight="1" x14ac:dyDescent="0.2">
      <c r="A414" s="53" t="s">
        <v>609</v>
      </c>
      <c r="B414" s="85" t="s">
        <v>834</v>
      </c>
      <c r="C414" s="50" t="s">
        <v>835</v>
      </c>
      <c r="D414" s="51">
        <f t="shared" ref="D414:E414" si="113">IF(D412&gt;=D413,D412-D413,0)</f>
        <v>604583.6100000001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15381.999999999767</v>
      </c>
      <c r="F415" s="52" t="str">
        <f t="shared" si="81"/>
        <v>-</v>
      </c>
    </row>
    <row r="416" spans="1:6" ht="12.75" customHeight="1" x14ac:dyDescent="0.2">
      <c r="A416" s="60" t="s">
        <v>838</v>
      </c>
      <c r="B416" s="232" t="s">
        <v>839</v>
      </c>
      <c r="C416" s="61" t="s">
        <v>840</v>
      </c>
      <c r="D416" s="51">
        <f t="shared" ref="D416:E416" si="115">IF(D292-D293+D409-D410&gt;=0,D292-D293+D409-D410,0)</f>
        <v>796564.81</v>
      </c>
      <c r="E416" s="51">
        <f t="shared" si="115"/>
        <v>1401148.42</v>
      </c>
      <c r="F416" s="52">
        <f t="shared" si="81"/>
        <v>175.89886000613055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4801.93</v>
      </c>
      <c r="E418" s="62">
        <f t="shared" si="117"/>
        <v>574.4</v>
      </c>
      <c r="F418" s="57">
        <f t="shared" si="81"/>
        <v>11.961857003329909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1670171.6300000001</v>
      </c>
      <c r="E639" s="51">
        <f t="shared" si="180"/>
        <v>1446218.96</v>
      </c>
      <c r="F639" s="52">
        <f t="shared" si="119"/>
        <v>86.591038550930236</v>
      </c>
    </row>
    <row r="640" spans="1:6" ht="12.75" customHeight="1" x14ac:dyDescent="0.2">
      <c r="A640" s="53" t="s">
        <v>609</v>
      </c>
      <c r="B640" s="85" t="s">
        <v>1278</v>
      </c>
      <c r="C640" s="50" t="s">
        <v>1279</v>
      </c>
      <c r="D640" s="51">
        <f t="shared" ref="D640:E640" si="181">D413+D528</f>
        <v>1065588.02</v>
      </c>
      <c r="E640" s="51">
        <f t="shared" si="181"/>
        <v>1461600.9599999997</v>
      </c>
      <c r="F640" s="52">
        <f t="shared" si="119"/>
        <v>137.16379431518007</v>
      </c>
    </row>
    <row r="641" spans="1:6" ht="12.75" customHeight="1" x14ac:dyDescent="0.2">
      <c r="A641" s="53" t="s">
        <v>609</v>
      </c>
      <c r="B641" s="85" t="s">
        <v>1280</v>
      </c>
      <c r="C641" s="50" t="s">
        <v>1281</v>
      </c>
      <c r="D641" s="51">
        <f t="shared" ref="D641:E641" si="182">IF(D639&gt;=D640,D639-D640,0)</f>
        <v>604583.6100000001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15381.999999999767</v>
      </c>
      <c r="F642" s="52" t="str">
        <f t="shared" si="119"/>
        <v>-</v>
      </c>
    </row>
    <row r="643" spans="1:6" ht="24" x14ac:dyDescent="0.2">
      <c r="A643" s="60" t="s">
        <v>1284</v>
      </c>
      <c r="B643" s="85" t="s">
        <v>1285</v>
      </c>
      <c r="C643" s="61" t="s">
        <v>1284</v>
      </c>
      <c r="D643" s="51">
        <f t="shared" ref="D643:E643" si="184">IF(D416-D417+D637-D638&gt;=0,D416-D417+D637-D638,0)</f>
        <v>796564.81</v>
      </c>
      <c r="E643" s="51">
        <f t="shared" si="184"/>
        <v>1401148.42</v>
      </c>
      <c r="F643" s="52">
        <f t="shared" si="119"/>
        <v>175.89886000613055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1401148.4200000002</v>
      </c>
      <c r="E645" s="51">
        <f t="shared" si="186"/>
        <v>1385766.4200000002</v>
      </c>
      <c r="F645" s="52">
        <f t="shared" si="119"/>
        <v>98.902186250904094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26791.439999999999</v>
      </c>
      <c r="E647" s="243">
        <v>37010.379999999997</v>
      </c>
      <c r="F647" s="57">
        <f t="shared" si="119"/>
        <v>138.14255598056693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701234.2</v>
      </c>
      <c r="E649" s="242">
        <v>1378222.51</v>
      </c>
      <c r="F649" s="52">
        <f t="shared" ref="F649:F724" si="188">IF(D649&lt;&gt;0,IF(E649/D649&gt;=100,"&gt;&gt;100",E649/D649*100),"-")</f>
        <v>196.54239767541287</v>
      </c>
    </row>
    <row r="650" spans="1:6" ht="12.75" customHeight="1" x14ac:dyDescent="0.2">
      <c r="A650" s="53" t="s">
        <v>1297</v>
      </c>
      <c r="B650" s="85" t="s">
        <v>1298</v>
      </c>
      <c r="C650" s="50" t="s">
        <v>1297</v>
      </c>
      <c r="D650" s="242">
        <v>3398962.15</v>
      </c>
      <c r="E650" s="242">
        <v>2772172.72</v>
      </c>
      <c r="F650" s="52">
        <f t="shared" si="188"/>
        <v>81.559387767822017</v>
      </c>
    </row>
    <row r="651" spans="1:6" ht="12.75" customHeight="1" x14ac:dyDescent="0.2">
      <c r="A651" s="53" t="s">
        <v>1299</v>
      </c>
      <c r="B651" s="85" t="s">
        <v>1300</v>
      </c>
      <c r="C651" s="50" t="s">
        <v>1299</v>
      </c>
      <c r="D651" s="242">
        <v>2721973.84</v>
      </c>
      <c r="E651" s="242">
        <v>2783987.64</v>
      </c>
      <c r="F651" s="52">
        <f t="shared" si="188"/>
        <v>102.27826583373778</v>
      </c>
    </row>
    <row r="652" spans="1:6" ht="24" x14ac:dyDescent="0.2">
      <c r="A652" s="53">
        <v>11</v>
      </c>
      <c r="B652" s="85" t="s">
        <v>1301</v>
      </c>
      <c r="C652" s="50" t="s">
        <v>1302</v>
      </c>
      <c r="D652" s="51">
        <f t="shared" ref="D652:E652" si="189">+D649+D650-D651</f>
        <v>1378222.5099999998</v>
      </c>
      <c r="E652" s="51">
        <f t="shared" si="189"/>
        <v>1366407.5900000003</v>
      </c>
      <c r="F652" s="52">
        <f t="shared" si="188"/>
        <v>99.142742197702205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27</v>
      </c>
      <c r="E654" s="262">
        <v>28</v>
      </c>
      <c r="F654" s="52">
        <f t="shared" si="188"/>
        <v>103.7037037037037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27</v>
      </c>
      <c r="E656" s="262">
        <v>28</v>
      </c>
      <c r="F656" s="52">
        <f t="shared" si="188"/>
        <v>103.7037037037037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29132</v>
      </c>
      <c r="E673" s="242">
        <v>9757.6</v>
      </c>
      <c r="F673" s="52">
        <f t="shared" si="188"/>
        <v>33.494439104764524</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1111863.8600000001</v>
      </c>
      <c r="E710" s="242">
        <v>1112125.1200000001</v>
      </c>
      <c r="F710" s="52">
        <f t="shared" si="188"/>
        <v>100.02349748106751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14875.04</v>
      </c>
      <c r="E718" s="242">
        <v>14289.48</v>
      </c>
      <c r="F718" s="52">
        <f t="shared" si="188"/>
        <v>96.063472770493391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179.17</v>
      </c>
      <c r="E721" s="242">
        <v>166.81</v>
      </c>
      <c r="F721" s="52">
        <f t="shared" si="188"/>
        <v>93.101523692582461</v>
      </c>
    </row>
    <row r="722" spans="1:6" ht="12.75" customHeight="1" x14ac:dyDescent="0.2">
      <c r="A722" s="53" t="s">
        <v>1424</v>
      </c>
      <c r="B722" s="85" t="s">
        <v>1425</v>
      </c>
      <c r="C722" s="50" t="s">
        <v>1424</v>
      </c>
      <c r="D722" s="242">
        <v>0</v>
      </c>
      <c r="E722" s="242">
        <v>2879.04</v>
      </c>
      <c r="F722" s="52" t="str">
        <f t="shared" si="188"/>
        <v>-</v>
      </c>
    </row>
    <row r="723" spans="1:6" ht="12.75" customHeight="1" x14ac:dyDescent="0.2">
      <c r="A723" s="53" t="s">
        <v>1426</v>
      </c>
      <c r="B723" s="85" t="s">
        <v>1427</v>
      </c>
      <c r="C723" s="50" t="s">
        <v>1426</v>
      </c>
      <c r="D723" s="242">
        <v>606</v>
      </c>
      <c r="E723" s="242">
        <v>4278.21</v>
      </c>
      <c r="F723" s="52">
        <f t="shared" si="188"/>
        <v>705.97524752475249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4077.89</v>
      </c>
      <c r="E725" s="242">
        <v>7733.69</v>
      </c>
      <c r="F725" s="52">
        <f t="shared" ref="F725:F979" si="190">IF(D725&lt;&gt;0,IF(E725/D725&gt;=100,"&gt;&gt;100",E725/D725*100),"-")</f>
        <v>189.6493039292379</v>
      </c>
    </row>
    <row r="726" spans="1:6" ht="12.75" customHeight="1" x14ac:dyDescent="0.2">
      <c r="A726" s="53" t="s">
        <v>1432</v>
      </c>
      <c r="B726" s="85" t="s">
        <v>1433</v>
      </c>
      <c r="C726" s="50" t="s">
        <v>1432</v>
      </c>
      <c r="D726" s="242">
        <v>5506.94</v>
      </c>
      <c r="E726" s="242">
        <v>3227.64</v>
      </c>
      <c r="F726" s="52">
        <f t="shared" si="190"/>
        <v>58.610407957958508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5626472.2999999989</v>
      </c>
      <c r="E6" s="229">
        <f t="shared" si="0"/>
        <v>5275591.76</v>
      </c>
      <c r="F6" s="230">
        <f t="shared" ref="F6:F260" si="1">IF(D6&gt;0,IF(E6/D6&gt;=100,"&gt;&gt;100",E6/D6*100),"-")</f>
        <v>93.763756021690554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3797052.6699999995</v>
      </c>
      <c r="E7" s="104">
        <f t="shared" si="2"/>
        <v>3438908.4299999992</v>
      </c>
      <c r="F7" s="93">
        <f t="shared" si="1"/>
        <v>90.567835868339415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1289384.2999999998</v>
      </c>
      <c r="E8" s="104">
        <f>E9+E10-E11</f>
        <v>1102245.92</v>
      </c>
      <c r="F8" s="93">
        <f t="shared" si="1"/>
        <v>85.486221602046811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1831492.39</v>
      </c>
      <c r="E10" s="247">
        <v>1832992.39</v>
      </c>
      <c r="F10" s="93">
        <f t="shared" si="1"/>
        <v>100.0819004222016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542108.09</v>
      </c>
      <c r="E11" s="247">
        <v>730746.47</v>
      </c>
      <c r="F11" s="93">
        <f t="shared" si="1"/>
        <v>134.79718961581997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2455767.0699999998</v>
      </c>
      <c r="E12" s="104">
        <f t="shared" si="3"/>
        <v>2173406.1399999997</v>
      </c>
      <c r="F12" s="93">
        <f t="shared" si="1"/>
        <v>88.502128990596802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1606224.65</v>
      </c>
      <c r="E13" s="104">
        <f t="shared" si="4"/>
        <v>1515583.72</v>
      </c>
      <c r="F13" s="93">
        <f t="shared" si="1"/>
        <v>94.356895842683031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1530628.99</v>
      </c>
      <c r="E15" s="247">
        <v>1530628.99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406536.26</v>
      </c>
      <c r="E16" s="247">
        <v>406536.26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330940.59999999998</v>
      </c>
      <c r="E18" s="247">
        <v>421581.53</v>
      </c>
      <c r="F18" s="93">
        <f t="shared" si="1"/>
        <v>127.38888187185256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406585.87</v>
      </c>
      <c r="E19" s="104">
        <f t="shared" si="5"/>
        <v>320897.14</v>
      </c>
      <c r="F19" s="93">
        <f t="shared" si="1"/>
        <v>78.92481359472724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249047.22</v>
      </c>
      <c r="E20" s="247">
        <v>259012.55</v>
      </c>
      <c r="F20" s="93">
        <f t="shared" si="1"/>
        <v>104.00138174599979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208196.79</v>
      </c>
      <c r="E21" s="247">
        <v>209090.78</v>
      </c>
      <c r="F21" s="93">
        <f t="shared" si="1"/>
        <v>100.42939662998647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148496.53</v>
      </c>
      <c r="E22" s="247">
        <v>161491.53</v>
      </c>
      <c r="F22" s="93">
        <f t="shared" si="1"/>
        <v>108.75104623656861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2159.9299999999998</v>
      </c>
      <c r="E23" s="247">
        <v>2159.9299999999998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4342.97</v>
      </c>
      <c r="E24" s="247">
        <v>4554.17</v>
      </c>
      <c r="F24" s="93">
        <f t="shared" si="1"/>
        <v>104.86303151990457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295269.05</v>
      </c>
      <c r="E26" s="247">
        <v>301267.58</v>
      </c>
      <c r="F26" s="93">
        <f t="shared" si="1"/>
        <v>102.03154716012396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500926.62</v>
      </c>
      <c r="E28" s="247">
        <v>616679.4</v>
      </c>
      <c r="F28" s="93">
        <f t="shared" si="1"/>
        <v>123.1077318270688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91710.489999999991</v>
      </c>
      <c r="E29" s="104">
        <f t="shared" si="6"/>
        <v>104928.39000000001</v>
      </c>
      <c r="F29" s="93">
        <f t="shared" si="1"/>
        <v>114.41263698405714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248310.72</v>
      </c>
      <c r="E30" s="247">
        <v>293962.34000000003</v>
      </c>
      <c r="F30" s="93">
        <f t="shared" si="1"/>
        <v>118.38487681885019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156600.23000000001</v>
      </c>
      <c r="E34" s="247">
        <v>189033.95</v>
      </c>
      <c r="F34" s="93">
        <f t="shared" si="1"/>
        <v>120.71115732077789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351246.05999999994</v>
      </c>
      <c r="E45" s="104">
        <f t="shared" si="9"/>
        <v>231996.8899999999</v>
      </c>
      <c r="F45" s="93">
        <f t="shared" si="1"/>
        <v>66.049677539443422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243386.71</v>
      </c>
      <c r="E47" s="247">
        <v>243386.71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701673.49</v>
      </c>
      <c r="E48" s="247">
        <v>716380.49</v>
      </c>
      <c r="F48" s="93">
        <f t="shared" si="1"/>
        <v>102.09598911881366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93383.14</v>
      </c>
      <c r="E49" s="247">
        <v>100623.14</v>
      </c>
      <c r="F49" s="93">
        <f t="shared" si="1"/>
        <v>107.75300552112512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687197.28</v>
      </c>
      <c r="E50" s="247">
        <v>828393.45</v>
      </c>
      <c r="F50" s="93">
        <f t="shared" si="1"/>
        <v>120.54667183781633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84935.98</v>
      </c>
      <c r="E54" s="247">
        <v>97693.86</v>
      </c>
      <c r="F54" s="93">
        <f t="shared" si="1"/>
        <v>115.02058373848163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84935.98</v>
      </c>
      <c r="E55" s="247">
        <v>97693.86</v>
      </c>
      <c r="F55" s="93">
        <f t="shared" si="1"/>
        <v>115.02058373848163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26441.51</v>
      </c>
      <c r="E56" s="104">
        <f t="shared" si="11"/>
        <v>141692.01</v>
      </c>
      <c r="F56" s="93">
        <f t="shared" si="1"/>
        <v>535.86958536029158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2588.09</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2588.09</v>
      </c>
      <c r="E58" s="247">
        <v>27689</v>
      </c>
      <c r="F58" s="93">
        <f t="shared" si="1"/>
        <v>1069.8623309081213</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23853.42</v>
      </c>
      <c r="E61" s="247">
        <v>111414.92</v>
      </c>
      <c r="F61" s="93">
        <f t="shared" si="1"/>
        <v>467.08153380102317</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25459.79</v>
      </c>
      <c r="E63" s="104">
        <f t="shared" si="12"/>
        <v>21564.36</v>
      </c>
      <c r="F63" s="93">
        <f t="shared" si="1"/>
        <v>84.699677412893038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5617.15</v>
      </c>
      <c r="E64" s="247">
        <v>5617.15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437.99</v>
      </c>
      <c r="E65" s="247">
        <v>3082.99</v>
      </c>
      <c r="F65" s="93">
        <f t="shared" si="1"/>
        <v>703.89506609739942</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19404.650000000001</v>
      </c>
      <c r="E67" s="247">
        <v>12864.22</v>
      </c>
      <c r="F67" s="93">
        <f t="shared" si="1"/>
        <v>66.29452218926906</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1829419.63</v>
      </c>
      <c r="E68" s="104">
        <f t="shared" si="13"/>
        <v>1836683.33</v>
      </c>
      <c r="F68" s="93">
        <f t="shared" si="1"/>
        <v>100.39704941834478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1378222.51</v>
      </c>
      <c r="E69" s="104">
        <f t="shared" si="14"/>
        <v>1366407.59</v>
      </c>
      <c r="F69" s="93">
        <f t="shared" si="1"/>
        <v>99.142742197702177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1377722.49</v>
      </c>
      <c r="E70" s="104">
        <f t="shared" si="15"/>
        <v>1365907.57</v>
      </c>
      <c r="F70" s="93">
        <f t="shared" si="1"/>
        <v>99.14243107115135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1377722.49</v>
      </c>
      <c r="E72" s="247">
        <v>1365907.57</v>
      </c>
      <c r="F72" s="93">
        <f t="shared" si="1"/>
        <v>99.14243107115135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0.02</v>
      </c>
      <c r="E75" s="247">
        <v>0.02</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500</v>
      </c>
      <c r="E76" s="247">
        <v>500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14455.91</v>
      </c>
      <c r="E78" s="104">
        <f>E79+SUM(E82:E84)-E85+E86</f>
        <v>28599.99</v>
      </c>
      <c r="F78" s="93">
        <f t="shared" si="1"/>
        <v>197.84288917128012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189.9</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60</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13051.88</v>
      </c>
      <c r="E84" s="247">
        <v>27702.06</v>
      </c>
      <c r="F84" s="93">
        <f t="shared" si="1"/>
        <v>212.24574544050361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1344.03</v>
      </c>
      <c r="E86" s="247">
        <v>708.03</v>
      </c>
      <c r="F86" s="93">
        <f t="shared" si="1"/>
        <v>52.679627686881993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409949.77</v>
      </c>
      <c r="E146" s="104">
        <f t="shared" si="26"/>
        <v>404665.37</v>
      </c>
      <c r="F146" s="93">
        <f t="shared" si="1"/>
        <v>98.710964028593068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403947.37</v>
      </c>
      <c r="E158" s="247">
        <v>403947.37</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718</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6002.4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26791.439999999999</v>
      </c>
      <c r="E170" s="104">
        <f t="shared" si="29"/>
        <v>37010.379999999997</v>
      </c>
      <c r="F170" s="93">
        <f t="shared" si="1"/>
        <v>138.14255598056693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26791.439999999999</v>
      </c>
      <c r="E173" s="247">
        <v>37010.379999999997</v>
      </c>
      <c r="F173" s="93">
        <f t="shared" si="1"/>
        <v>138.14255598056693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5626472.2999999998</v>
      </c>
      <c r="E175" s="104">
        <f t="shared" si="30"/>
        <v>5275591.7600000007</v>
      </c>
      <c r="F175" s="93">
        <f t="shared" si="1"/>
        <v>93.763756021690554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448929.07</v>
      </c>
      <c r="E176" s="104">
        <f t="shared" si="31"/>
        <v>471906.87</v>
      </c>
      <c r="F176" s="93">
        <f t="shared" si="1"/>
        <v>105.11835867523571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448929.07</v>
      </c>
      <c r="E177" s="104">
        <f t="shared" si="32"/>
        <v>459630.62</v>
      </c>
      <c r="F177" s="93">
        <f t="shared" si="1"/>
        <v>102.38379528418598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26387.279999999999</v>
      </c>
      <c r="E178" s="247">
        <v>35879.629999999997</v>
      </c>
      <c r="F178" s="93">
        <f t="shared" si="1"/>
        <v>135.97320375574898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17174.03</v>
      </c>
      <c r="E179" s="247">
        <v>15542.19</v>
      </c>
      <c r="F179" s="93">
        <f t="shared" si="1"/>
        <v>90.498211543825192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124.69</v>
      </c>
      <c r="E180" s="104">
        <f t="shared" si="33"/>
        <v>103.88</v>
      </c>
      <c r="F180" s="93">
        <f t="shared" si="1"/>
        <v>83.310610313577669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124.69</v>
      </c>
      <c r="E183" s="247">
        <v>103.88</v>
      </c>
      <c r="F183" s="93">
        <f t="shared" si="1"/>
        <v>83.310610313577669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405243.07</v>
      </c>
      <c r="E188" s="247">
        <v>408104.92</v>
      </c>
      <c r="F188" s="93">
        <f t="shared" si="1"/>
        <v>100.7062057840989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12276.25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5177543.2299999995</v>
      </c>
      <c r="E237" s="104">
        <f t="shared" si="41"/>
        <v>4803684.8900000006</v>
      </c>
      <c r="F237" s="93">
        <f t="shared" si="1"/>
        <v>92.779232864077912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3771592.88</v>
      </c>
      <c r="E238" s="104">
        <f t="shared" si="42"/>
        <v>3417344.07</v>
      </c>
      <c r="F238" s="93">
        <f t="shared" si="1"/>
        <v>90.607448330955592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3771592.88</v>
      </c>
      <c r="E239" s="104">
        <f t="shared" si="43"/>
        <v>3417344.07</v>
      </c>
      <c r="F239" s="93">
        <f t="shared" si="1"/>
        <v>90.607448330955592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3771592.88</v>
      </c>
      <c r="E240" s="247">
        <v>3417344.07</v>
      </c>
      <c r="F240" s="93">
        <f t="shared" si="1"/>
        <v>90.607448330955592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1401148.42</v>
      </c>
      <c r="E245" s="104">
        <f t="shared" si="45"/>
        <v>1385766.4200000002</v>
      </c>
      <c r="F245" s="93">
        <f t="shared" si="1"/>
        <v>98.902186250904109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1752508.65</v>
      </c>
      <c r="E246" s="104">
        <f t="shared" si="46"/>
        <v>1690199.6</v>
      </c>
      <c r="F246" s="93">
        <f t="shared" si="1"/>
        <v>96.444579603073578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1752508.65</v>
      </c>
      <c r="E247" s="247">
        <v>1690199.6</v>
      </c>
      <c r="F247" s="93">
        <f t="shared" si="1"/>
        <v>96.444579603073578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351360.23</v>
      </c>
      <c r="E250" s="104">
        <f t="shared" si="47"/>
        <v>304433.18</v>
      </c>
      <c r="F250" s="93">
        <f t="shared" si="1"/>
        <v>86.644177117028875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351360.23</v>
      </c>
      <c r="E252" s="247">
        <v>304433.18</v>
      </c>
      <c r="F252" s="93">
        <f t="shared" si="1"/>
        <v>86.644177117028875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4801.93</v>
      </c>
      <c r="E255" s="247">
        <v>574.4</v>
      </c>
      <c r="F255" s="93">
        <f t="shared" si="1"/>
        <v>11.961857003329909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770518.61</v>
      </c>
      <c r="E259" s="104">
        <f t="shared" si="49"/>
        <v>770518.61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770518.61</v>
      </c>
      <c r="E260" s="248">
        <v>770518.61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409949.77</v>
      </c>
      <c r="E265" s="247">
        <v>404665.37</v>
      </c>
      <c r="F265" s="93">
        <f t="shared" si="50"/>
        <v>98.710964028593068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1344.03</v>
      </c>
      <c r="E268" s="247">
        <v>383.03</v>
      </c>
      <c r="F268" s="93">
        <f t="shared" si="50"/>
        <v>28.498619822474197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325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448929.07</v>
      </c>
      <c r="E288" s="247">
        <v>459630.62</v>
      </c>
      <c r="F288" s="93">
        <f t="shared" si="50"/>
        <v>102.38379528418598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12276.25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403947.37</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3637.9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519.64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6" workbookViewId="0">
      <selection activeCell="E80" sqref="E8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1065588.02</v>
      </c>
      <c r="E75" s="81">
        <f t="shared" si="15"/>
        <v>1461600.96</v>
      </c>
      <c r="F75" s="63">
        <f t="shared" si="1"/>
        <v>137.1637943151801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1065588.02</v>
      </c>
      <c r="E79" s="249">
        <v>1461600.96</v>
      </c>
      <c r="F79" s="63">
        <f t="shared" si="1"/>
        <v>137.1637943151801</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1065588.02</v>
      </c>
      <c r="E141" s="106">
        <f t="shared" si="28"/>
        <v>1461600.96</v>
      </c>
      <c r="F141" s="82">
        <f t="shared" si="1"/>
        <v>137.1637943151801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448929.07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2098028.81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1832321.46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689281.39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549919.22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3033.31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31634.2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558453.34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265707.34999999998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2075051.0100000002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1821619.9100000001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679789.04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551551.06000000006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3054.12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31634.2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555591.49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253431.1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471906.86999999965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471906.87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459630.62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12276.25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23243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KONTOMARA-2</cp:lastModifiedBy>
  <cp:lastPrinted>2024-09-24T08:26:57Z</cp:lastPrinted>
  <dcterms:created xsi:type="dcterms:W3CDTF">2022-04-01T05:14:30Z</dcterms:created>
  <dcterms:modified xsi:type="dcterms:W3CDTF">2025-01-27T19:28:25Z</dcterms:modified>
</cp:coreProperties>
</file>